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3FB9A398-3F58-426E-9D26-32F22780337B}" xr6:coauthVersionLast="47" xr6:coauthVersionMax="47" xr10:uidLastSave="{00000000-0000-0000-0000-000000000000}"/>
  <bookViews>
    <workbookView xWindow="-120" yWindow="-120" windowWidth="20730" windowHeight="1116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Introducción!$A$1:$K$27</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7" i="49" l="1"/>
  <c r="Q57" i="49"/>
  <c r="P57" i="49"/>
  <c r="O57" i="49"/>
  <c r="N57" i="49"/>
  <c r="M57" i="49"/>
  <c r="L57" i="49"/>
  <c r="K57" i="49"/>
  <c r="J57" i="49"/>
  <c r="I57" i="49"/>
  <c r="H57" i="49"/>
  <c r="G57" i="49"/>
  <c r="F57" i="49"/>
  <c r="E57" i="49"/>
  <c r="D57" i="49"/>
  <c r="C57" i="49"/>
  <c r="H56" i="49"/>
  <c r="H55" i="49"/>
  <c r="H54" i="49"/>
  <c r="H53" i="49"/>
  <c r="H52" i="49"/>
  <c r="H51" i="49"/>
  <c r="H50" i="49"/>
  <c r="H49" i="49"/>
  <c r="H48" i="49"/>
  <c r="H47" i="49"/>
  <c r="H46" i="49"/>
  <c r="H45" i="49"/>
  <c r="H44" i="49"/>
  <c r="H43" i="49"/>
  <c r="H42" i="49"/>
  <c r="H41" i="49"/>
  <c r="H40" i="49"/>
  <c r="H39" i="49"/>
  <c r="H38" i="49"/>
  <c r="H37" i="49"/>
  <c r="H36" i="49"/>
  <c r="H35" i="49"/>
  <c r="H34" i="49"/>
  <c r="H33" i="49"/>
  <c r="H32" i="49"/>
  <c r="H31" i="49"/>
  <c r="H30" i="49"/>
  <c r="H29" i="49"/>
  <c r="H28" i="49"/>
  <c r="H27" i="49"/>
  <c r="H26" i="49"/>
  <c r="H25" i="49"/>
  <c r="H24" i="49"/>
  <c r="H23" i="49"/>
  <c r="H22" i="49"/>
  <c r="H21" i="49"/>
  <c r="H20" i="49"/>
  <c r="H19" i="49"/>
  <c r="H18" i="49"/>
  <c r="H17" i="49"/>
  <c r="H16" i="49"/>
  <c r="H15" i="49"/>
  <c r="H14" i="49"/>
  <c r="H13" i="49"/>
  <c r="H12" i="49"/>
  <c r="H11" i="49"/>
  <c r="H10" i="49"/>
  <c r="H9" i="49"/>
  <c r="H8" i="49"/>
  <c r="H7" i="49"/>
  <c r="E28" i="47" l="1"/>
  <c r="E29" i="47"/>
  <c r="E30" i="47"/>
  <c r="E31" i="47"/>
  <c r="E32" i="47"/>
  <c r="E33" i="47"/>
  <c r="E34" i="47"/>
  <c r="E35" i="47"/>
  <c r="E36" i="47"/>
  <c r="E37" i="47"/>
  <c r="E38" i="47"/>
  <c r="E39" i="47"/>
  <c r="E40" i="47"/>
  <c r="E41" i="47"/>
  <c r="E42" i="47"/>
  <c r="E43" i="47"/>
  <c r="E44" i="47"/>
  <c r="E45" i="47"/>
  <c r="I52" i="47"/>
  <c r="I53" i="47"/>
  <c r="I54" i="47"/>
  <c r="I55" i="47"/>
  <c r="I56" i="47"/>
  <c r="I57" i="47"/>
  <c r="I58" i="47"/>
  <c r="I59" i="47"/>
  <c r="I60" i="47"/>
  <c r="I61" i="47"/>
  <c r="I62" i="47"/>
  <c r="I63" i="47"/>
  <c r="I64" i="47"/>
  <c r="I65" i="47"/>
  <c r="I66" i="47"/>
  <c r="I67" i="47"/>
  <c r="I68" i="47"/>
  <c r="I69" i="47"/>
  <c r="I24" i="47"/>
  <c r="H243" i="1" l="1"/>
  <c r="G243" i="1"/>
  <c r="F243" i="1"/>
  <c r="E243" i="1"/>
  <c r="D243" i="1"/>
  <c r="C243" i="1"/>
  <c r="J18" i="2" l="1"/>
  <c r="I23" i="48" l="1"/>
  <c r="D22" i="48"/>
  <c r="E22" i="48"/>
  <c r="F22" i="48"/>
  <c r="G22" i="48"/>
  <c r="H22" i="48"/>
  <c r="D23" i="48"/>
  <c r="E23" i="48"/>
  <c r="F23" i="48"/>
  <c r="G23" i="48"/>
  <c r="H23" i="48"/>
  <c r="C23" i="48"/>
  <c r="C7" i="48"/>
  <c r="D7" i="48"/>
  <c r="E7" i="48"/>
  <c r="F7" i="48"/>
  <c r="G7" i="48"/>
  <c r="H7" i="48"/>
  <c r="I7" i="48"/>
  <c r="C8" i="48"/>
  <c r="D8" i="48"/>
  <c r="E8" i="48"/>
  <c r="F8" i="48"/>
  <c r="G8" i="48"/>
  <c r="H8" i="48"/>
  <c r="I8" i="48"/>
  <c r="C9" i="48"/>
  <c r="D9" i="48"/>
  <c r="E9" i="48"/>
  <c r="F9" i="48"/>
  <c r="G9" i="48"/>
  <c r="H9" i="48"/>
  <c r="I9" i="48"/>
  <c r="C10" i="48"/>
  <c r="D10" i="48"/>
  <c r="E10" i="48"/>
  <c r="F10" i="48"/>
  <c r="G10" i="48"/>
  <c r="H10" i="48"/>
  <c r="I10" i="48"/>
  <c r="C11" i="48"/>
  <c r="D11" i="48"/>
  <c r="E11" i="48"/>
  <c r="F11" i="48"/>
  <c r="G11" i="48"/>
  <c r="H11" i="48"/>
  <c r="I11" i="48"/>
  <c r="C12" i="48"/>
  <c r="D12" i="48"/>
  <c r="E12" i="48"/>
  <c r="F12" i="48"/>
  <c r="G12" i="48"/>
  <c r="H12" i="48"/>
  <c r="I12" i="48"/>
  <c r="C13" i="48"/>
  <c r="D13" i="48"/>
  <c r="E13" i="48"/>
  <c r="F13" i="48"/>
  <c r="G13" i="48"/>
  <c r="H13" i="48"/>
  <c r="I13" i="48"/>
  <c r="C14" i="48"/>
  <c r="D14" i="48"/>
  <c r="E14" i="48"/>
  <c r="F14" i="48"/>
  <c r="G14" i="48"/>
  <c r="H14" i="48"/>
  <c r="I14" i="48"/>
  <c r="C15" i="48"/>
  <c r="D15" i="48"/>
  <c r="E15" i="48"/>
  <c r="F15" i="48"/>
  <c r="G15" i="48"/>
  <c r="H15" i="48"/>
  <c r="I15" i="48"/>
  <c r="C16" i="48"/>
  <c r="D16" i="48"/>
  <c r="E16" i="48"/>
  <c r="F16" i="48"/>
  <c r="G16" i="48"/>
  <c r="H16" i="48"/>
  <c r="I16" i="48"/>
  <c r="C17" i="48"/>
  <c r="D17" i="48"/>
  <c r="E17" i="48"/>
  <c r="F17" i="48"/>
  <c r="G17" i="48"/>
  <c r="H17" i="48"/>
  <c r="I17" i="48"/>
  <c r="C18" i="48"/>
  <c r="D18" i="48"/>
  <c r="E18" i="48"/>
  <c r="F18" i="48"/>
  <c r="G18" i="48"/>
  <c r="H18" i="48"/>
  <c r="I18" i="48"/>
  <c r="C19" i="48"/>
  <c r="D19" i="48"/>
  <c r="E19" i="48"/>
  <c r="F19" i="48"/>
  <c r="G19" i="48"/>
  <c r="H19" i="48"/>
  <c r="I19" i="48"/>
  <c r="C20" i="48"/>
  <c r="D20" i="48"/>
  <c r="E20" i="48"/>
  <c r="F20" i="48"/>
  <c r="G20" i="48"/>
  <c r="H20" i="48"/>
  <c r="I20" i="48"/>
  <c r="C21" i="48"/>
  <c r="D21" i="48"/>
  <c r="E21" i="48"/>
  <c r="F21" i="48"/>
  <c r="G21" i="48"/>
  <c r="H21" i="48"/>
  <c r="I21" i="48"/>
  <c r="C22" i="48"/>
  <c r="I22" i="48"/>
  <c r="D6" i="48"/>
  <c r="E6" i="48"/>
  <c r="F6" i="48"/>
  <c r="G6" i="48"/>
  <c r="H6" i="48"/>
  <c r="I6" i="48"/>
  <c r="C6" i="48"/>
  <c r="E44" i="61" l="1"/>
  <c r="D44" i="61"/>
  <c r="C44" i="61"/>
  <c r="E43" i="61"/>
  <c r="D43" i="61"/>
  <c r="C43" i="61"/>
  <c r="E42" i="61"/>
  <c r="D42" i="61"/>
  <c r="C42" i="61"/>
  <c r="E41" i="61"/>
  <c r="D41" i="61"/>
  <c r="C41" i="61"/>
  <c r="E40" i="61"/>
  <c r="D40" i="61"/>
  <c r="C40" i="61"/>
  <c r="E39" i="61"/>
  <c r="D39" i="61"/>
  <c r="C39" i="61"/>
  <c r="E38" i="61"/>
  <c r="D38" i="61"/>
  <c r="C38" i="61"/>
  <c r="E37" i="61"/>
  <c r="D37" i="61"/>
  <c r="C37" i="61"/>
  <c r="E36" i="61"/>
  <c r="D36" i="61"/>
  <c r="C36" i="61"/>
  <c r="E35" i="61"/>
  <c r="D35" i="61"/>
  <c r="C35" i="61"/>
  <c r="E34" i="61"/>
  <c r="D34" i="61"/>
  <c r="C34" i="61"/>
  <c r="E33" i="61"/>
  <c r="D33" i="61"/>
  <c r="C33" i="61"/>
  <c r="E32" i="61"/>
  <c r="D32" i="61"/>
  <c r="C32" i="61"/>
  <c r="E31" i="61"/>
  <c r="D31" i="61"/>
  <c r="C31" i="61"/>
  <c r="E30" i="61"/>
  <c r="D30" i="61"/>
  <c r="C30" i="61"/>
  <c r="E29" i="61"/>
  <c r="D29" i="61"/>
  <c r="C29" i="61"/>
  <c r="E28" i="61"/>
  <c r="D28" i="61"/>
  <c r="C28" i="61"/>
  <c r="C45" i="61"/>
  <c r="D45" i="61" l="1"/>
  <c r="E45" i="61"/>
  <c r="I55" i="42" l="1"/>
  <c r="I56" i="42"/>
  <c r="I57" i="42"/>
  <c r="I58" i="42"/>
  <c r="I59" i="42"/>
  <c r="I60" i="42"/>
  <c r="I61" i="42"/>
  <c r="I62" i="42"/>
  <c r="I63" i="42"/>
  <c r="I64" i="42"/>
  <c r="I65" i="42"/>
  <c r="I66" i="42"/>
  <c r="I67" i="42"/>
  <c r="I68" i="42"/>
  <c r="I69" i="42"/>
  <c r="I70" i="42"/>
  <c r="I71" i="42"/>
  <c r="I54" i="42"/>
  <c r="E31" i="42"/>
  <c r="E32" i="42"/>
  <c r="E33" i="42"/>
  <c r="E34" i="42"/>
  <c r="E35" i="42"/>
  <c r="E36" i="42"/>
  <c r="E37" i="42"/>
  <c r="E38" i="42"/>
  <c r="E39" i="42"/>
  <c r="E40" i="42"/>
  <c r="E41" i="42"/>
  <c r="E42" i="42"/>
  <c r="E43" i="42"/>
  <c r="E44" i="42"/>
  <c r="E45" i="42"/>
  <c r="E46" i="42"/>
  <c r="E47" i="42"/>
  <c r="E30" i="42"/>
  <c r="I23" i="42"/>
  <c r="I71" i="43"/>
  <c r="I55" i="43"/>
  <c r="I56" i="43"/>
  <c r="I57" i="43"/>
  <c r="I58" i="43"/>
  <c r="I59" i="43"/>
  <c r="I60" i="43"/>
  <c r="I61" i="43"/>
  <c r="I62" i="43"/>
  <c r="I63" i="43"/>
  <c r="I64" i="43"/>
  <c r="I65" i="43"/>
  <c r="I66" i="43"/>
  <c r="I67" i="43"/>
  <c r="I68" i="43"/>
  <c r="I69" i="43"/>
  <c r="I70" i="43"/>
  <c r="I54" i="43"/>
  <c r="E47" i="43"/>
  <c r="E31" i="43"/>
  <c r="E32" i="43"/>
  <c r="E33" i="43"/>
  <c r="E34" i="43"/>
  <c r="E35" i="43"/>
  <c r="E36" i="43"/>
  <c r="E37" i="43"/>
  <c r="E38" i="43"/>
  <c r="E39" i="43"/>
  <c r="E40" i="43"/>
  <c r="E41" i="43"/>
  <c r="E42" i="43"/>
  <c r="E43" i="43"/>
  <c r="E44" i="43"/>
  <c r="E45" i="43"/>
  <c r="E46" i="43"/>
  <c r="E30" i="43"/>
  <c r="I23" i="43"/>
  <c r="I55" i="44"/>
  <c r="I56" i="44"/>
  <c r="I57" i="44"/>
  <c r="I58" i="44"/>
  <c r="I59" i="44"/>
  <c r="I60" i="44"/>
  <c r="I61" i="44"/>
  <c r="I62" i="44"/>
  <c r="I63" i="44"/>
  <c r="I64" i="44"/>
  <c r="I65" i="44"/>
  <c r="I66" i="44"/>
  <c r="I67" i="44"/>
  <c r="I68" i="44"/>
  <c r="I69" i="44"/>
  <c r="I70" i="44"/>
  <c r="I71" i="44"/>
  <c r="I54" i="44"/>
  <c r="E47" i="44"/>
  <c r="E31" i="44"/>
  <c r="E32" i="44"/>
  <c r="E33" i="44"/>
  <c r="E34" i="44"/>
  <c r="E35" i="44"/>
  <c r="E36" i="44"/>
  <c r="E37" i="44"/>
  <c r="E38" i="44"/>
  <c r="E39" i="44"/>
  <c r="E40" i="44"/>
  <c r="E41" i="44"/>
  <c r="E42" i="44"/>
  <c r="E43" i="44"/>
  <c r="E44" i="44"/>
  <c r="E45" i="44"/>
  <c r="E46" i="44"/>
  <c r="E30" i="44"/>
  <c r="I23" i="44"/>
  <c r="I55" i="36"/>
  <c r="I56" i="36"/>
  <c r="I57" i="36"/>
  <c r="I58" i="36"/>
  <c r="I59" i="36"/>
  <c r="I60" i="36"/>
  <c r="I61" i="36"/>
  <c r="I62" i="36"/>
  <c r="I63" i="36"/>
  <c r="I64" i="36"/>
  <c r="I65" i="36"/>
  <c r="I66" i="36"/>
  <c r="I67" i="36"/>
  <c r="I68" i="36"/>
  <c r="I69" i="36"/>
  <c r="I70" i="36"/>
  <c r="I71" i="36"/>
  <c r="I54" i="36"/>
  <c r="E46" i="36"/>
  <c r="E31" i="36"/>
  <c r="E32" i="36"/>
  <c r="E33" i="36"/>
  <c r="E34" i="36"/>
  <c r="E35" i="36"/>
  <c r="E36" i="36"/>
  <c r="E37" i="36"/>
  <c r="E38" i="36"/>
  <c r="E39" i="36"/>
  <c r="E40" i="36"/>
  <c r="E41" i="36"/>
  <c r="E42" i="36"/>
  <c r="E43" i="36"/>
  <c r="E44" i="36"/>
  <c r="E45" i="36"/>
  <c r="E47" i="36"/>
  <c r="E30" i="36"/>
  <c r="I23" i="36"/>
  <c r="G201" i="1"/>
  <c r="F201" i="1"/>
  <c r="D201" i="1"/>
  <c r="C201" i="1"/>
  <c r="I54" i="20"/>
  <c r="I55" i="20"/>
  <c r="I56" i="20"/>
  <c r="I57" i="20"/>
  <c r="I58" i="20"/>
  <c r="I59" i="20"/>
  <c r="I60" i="20"/>
  <c r="I61" i="20"/>
  <c r="I62" i="20"/>
  <c r="I63" i="20"/>
  <c r="I64" i="20"/>
  <c r="I65" i="20"/>
  <c r="I66" i="20"/>
  <c r="I67" i="20"/>
  <c r="I68" i="20"/>
  <c r="I69" i="20"/>
  <c r="I70" i="20"/>
  <c r="I53" i="20"/>
  <c r="E29" i="20"/>
  <c r="E46" i="20"/>
  <c r="E45" i="20"/>
  <c r="E44" i="20"/>
  <c r="E43" i="20"/>
  <c r="E42" i="20"/>
  <c r="E41" i="20"/>
  <c r="E40" i="20"/>
  <c r="E39" i="20"/>
  <c r="E38" i="20"/>
  <c r="E37" i="20"/>
  <c r="E36" i="20"/>
  <c r="E35" i="20"/>
  <c r="E34" i="20"/>
  <c r="E33" i="20"/>
  <c r="E32" i="20"/>
  <c r="E31" i="20"/>
  <c r="E30" i="20"/>
  <c r="I69" i="15"/>
  <c r="I53" i="15"/>
  <c r="I54" i="15"/>
  <c r="I55" i="15"/>
  <c r="I56" i="15"/>
  <c r="I57" i="15"/>
  <c r="I58" i="15"/>
  <c r="I59" i="15"/>
  <c r="I60" i="15"/>
  <c r="I61" i="15"/>
  <c r="I62" i="15"/>
  <c r="I63" i="15"/>
  <c r="I64" i="15"/>
  <c r="I65" i="15"/>
  <c r="I66" i="15"/>
  <c r="I67" i="15"/>
  <c r="I68" i="15"/>
  <c r="I52" i="15"/>
  <c r="E29" i="15"/>
  <c r="E30" i="15"/>
  <c r="E31" i="15"/>
  <c r="E32" i="15"/>
  <c r="E33" i="15"/>
  <c r="E34" i="15"/>
  <c r="E35" i="15"/>
  <c r="E36" i="15"/>
  <c r="E37" i="15"/>
  <c r="E38" i="15"/>
  <c r="E39" i="15"/>
  <c r="E40" i="15"/>
  <c r="E41" i="15"/>
  <c r="E42" i="15"/>
  <c r="E43" i="15"/>
  <c r="E44" i="15"/>
  <c r="E45" i="15"/>
  <c r="E28" i="15"/>
  <c r="I23" i="15"/>
  <c r="E201" i="1" l="1"/>
  <c r="I55" i="45" l="1"/>
  <c r="I56" i="45"/>
  <c r="I57" i="45"/>
  <c r="I58" i="45"/>
  <c r="I59" i="45"/>
  <c r="I60" i="45"/>
  <c r="I61" i="45"/>
  <c r="I62" i="45"/>
  <c r="I63" i="45"/>
  <c r="I64" i="45"/>
  <c r="I65" i="45"/>
  <c r="I66" i="45"/>
  <c r="I67" i="45"/>
  <c r="I68" i="45"/>
  <c r="I69" i="45"/>
  <c r="I70" i="45"/>
  <c r="I71" i="45"/>
  <c r="I54" i="45"/>
  <c r="I55" i="48"/>
  <c r="I56" i="48"/>
  <c r="I57" i="48"/>
  <c r="I58" i="48"/>
  <c r="I59" i="48"/>
  <c r="I60" i="48"/>
  <c r="I61" i="48"/>
  <c r="I62" i="48"/>
  <c r="I63" i="48"/>
  <c r="I64" i="48"/>
  <c r="I65" i="48"/>
  <c r="I66" i="48"/>
  <c r="I67" i="48"/>
  <c r="I68" i="48"/>
  <c r="I69" i="48"/>
  <c r="I70" i="48"/>
  <c r="C134" i="1"/>
  <c r="I54" i="48"/>
  <c r="E29" i="45"/>
  <c r="E30" i="45"/>
  <c r="E31" i="45"/>
  <c r="E32" i="45"/>
  <c r="E33" i="45"/>
  <c r="E34" i="45"/>
  <c r="E35" i="45"/>
  <c r="E36" i="45"/>
  <c r="E37" i="45"/>
  <c r="E38" i="45"/>
  <c r="E39" i="45"/>
  <c r="E40" i="45"/>
  <c r="E41" i="45"/>
  <c r="E42" i="45"/>
  <c r="E43" i="45"/>
  <c r="E44" i="45"/>
  <c r="E45" i="45"/>
  <c r="H201" i="1" s="1"/>
  <c r="E28" i="45"/>
  <c r="H76" i="50"/>
  <c r="H77" i="50"/>
  <c r="H78" i="50"/>
  <c r="H79" i="50"/>
  <c r="H80" i="50"/>
  <c r="H81" i="50"/>
  <c r="H82" i="50"/>
  <c r="H83" i="50"/>
  <c r="H84" i="50"/>
  <c r="H85" i="50"/>
  <c r="H86" i="50"/>
  <c r="H87" i="50"/>
  <c r="H88" i="50"/>
  <c r="H89" i="50"/>
  <c r="H90" i="50"/>
  <c r="H91" i="50"/>
  <c r="H92" i="50"/>
  <c r="H75" i="50"/>
  <c r="G76" i="50"/>
  <c r="G77" i="50"/>
  <c r="G78" i="50"/>
  <c r="G79" i="50"/>
  <c r="G80" i="50"/>
  <c r="G81" i="50"/>
  <c r="G82" i="50"/>
  <c r="G83" i="50"/>
  <c r="G84" i="50"/>
  <c r="G85" i="50"/>
  <c r="G86" i="50"/>
  <c r="G87" i="50"/>
  <c r="G88" i="50"/>
  <c r="G89" i="50"/>
  <c r="G90" i="50"/>
  <c r="G91" i="50"/>
  <c r="G92" i="50"/>
  <c r="G75" i="50"/>
  <c r="E54" i="50"/>
  <c r="E55" i="50"/>
  <c r="E56" i="50"/>
  <c r="E57" i="50"/>
  <c r="E58" i="50"/>
  <c r="E59" i="50"/>
  <c r="E60" i="50"/>
  <c r="E61" i="50"/>
  <c r="E62" i="50"/>
  <c r="E63" i="50"/>
  <c r="E64" i="50"/>
  <c r="E65" i="50"/>
  <c r="E66" i="50"/>
  <c r="E67" i="50"/>
  <c r="E68" i="50"/>
  <c r="E69" i="50"/>
  <c r="E70" i="50"/>
  <c r="E53" i="50"/>
  <c r="O48" i="50"/>
  <c r="I24" i="50"/>
  <c r="I71" i="48" l="1"/>
  <c r="D306" i="1"/>
  <c r="F306" i="1" s="1"/>
  <c r="C306" i="1"/>
  <c r="E306" i="1" s="1"/>
  <c r="AC29" i="31"/>
  <c r="AC30" i="31"/>
  <c r="AC31" i="31"/>
  <c r="AC32" i="31"/>
  <c r="AC33" i="31"/>
  <c r="AC34" i="31"/>
  <c r="AC35" i="31"/>
  <c r="AC36" i="31"/>
  <c r="AC37" i="31"/>
  <c r="AC38" i="31"/>
  <c r="AC39" i="31"/>
  <c r="AC40" i="31"/>
  <c r="AC41" i="31"/>
  <c r="AC42" i="31"/>
  <c r="AC43" i="31"/>
  <c r="AC44" i="31"/>
  <c r="AC45" i="31"/>
  <c r="AC28" i="31"/>
  <c r="AG23" i="31"/>
  <c r="AC30" i="17"/>
  <c r="AC31" i="17"/>
  <c r="AC32" i="17"/>
  <c r="AC33" i="17"/>
  <c r="AC34" i="17"/>
  <c r="AC35" i="17"/>
  <c r="AC36" i="17"/>
  <c r="AC37" i="17"/>
  <c r="AC38" i="17"/>
  <c r="AC39" i="17"/>
  <c r="AC40" i="17"/>
  <c r="AC41" i="17"/>
  <c r="AC42" i="17"/>
  <c r="AC43" i="17"/>
  <c r="AC44" i="17"/>
  <c r="AC45" i="17"/>
  <c r="AC46" i="17"/>
  <c r="AC29" i="17"/>
  <c r="AG23" i="17"/>
  <c r="J134" i="1" l="1"/>
  <c r="I134" i="1"/>
  <c r="H134" i="1"/>
  <c r="D67" i="1"/>
  <c r="F67" i="1" s="1"/>
  <c r="C67" i="1"/>
  <c r="E67" i="1" s="1"/>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23" i="5"/>
  <c r="E45" i="2"/>
  <c r="E29" i="2"/>
  <c r="E30" i="2"/>
  <c r="E31" i="2"/>
  <c r="E32" i="2"/>
  <c r="E33" i="2"/>
  <c r="E34" i="2"/>
  <c r="E35" i="2"/>
  <c r="E36" i="2"/>
  <c r="E37" i="2"/>
  <c r="E38" i="2"/>
  <c r="E39" i="2"/>
  <c r="E40" i="2"/>
  <c r="E41" i="2"/>
  <c r="E42" i="2"/>
  <c r="E43" i="2"/>
  <c r="E44" i="2"/>
  <c r="E28" i="2"/>
  <c r="F242" i="1"/>
  <c r="D242" i="1"/>
  <c r="E242" i="1"/>
  <c r="C242" i="1"/>
  <c r="H200" i="1"/>
  <c r="G200" i="1"/>
  <c r="F200" i="1"/>
  <c r="E200" i="1"/>
  <c r="D200" i="1"/>
  <c r="C200" i="1"/>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H24"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54" i="43"/>
  <c r="D31" i="43"/>
  <c r="D32" i="43"/>
  <c r="D33" i="43"/>
  <c r="D34" i="43"/>
  <c r="D35" i="43"/>
  <c r="D36" i="43"/>
  <c r="D37" i="43"/>
  <c r="D38" i="43"/>
  <c r="D39" i="43"/>
  <c r="D40" i="43"/>
  <c r="D41" i="43"/>
  <c r="D42" i="43"/>
  <c r="D43" i="43"/>
  <c r="D44" i="43"/>
  <c r="D45" i="43"/>
  <c r="D46" i="43"/>
  <c r="D30" i="43"/>
  <c r="H23" i="43"/>
  <c r="H71" i="43" s="1"/>
  <c r="H55" i="44"/>
  <c r="H56" i="44"/>
  <c r="H57" i="44"/>
  <c r="H58" i="44"/>
  <c r="H59" i="44"/>
  <c r="H60" i="44"/>
  <c r="H61" i="44"/>
  <c r="H62" i="44"/>
  <c r="H63" i="44"/>
  <c r="H64" i="44"/>
  <c r="H65" i="44"/>
  <c r="H66" i="44"/>
  <c r="H67" i="44"/>
  <c r="H68" i="44"/>
  <c r="H69" i="44"/>
  <c r="H70" i="44"/>
  <c r="H71" i="44"/>
  <c r="H54" i="44"/>
  <c r="D47" i="44"/>
  <c r="D31" i="44"/>
  <c r="D32" i="44"/>
  <c r="D33" i="44"/>
  <c r="D34" i="44"/>
  <c r="D35" i="44"/>
  <c r="D36" i="44"/>
  <c r="D37" i="44"/>
  <c r="D38" i="44"/>
  <c r="D39" i="44"/>
  <c r="D40" i="44"/>
  <c r="D41" i="44"/>
  <c r="D42" i="44"/>
  <c r="D43" i="44"/>
  <c r="D44" i="44"/>
  <c r="D45" i="44"/>
  <c r="D46" i="44"/>
  <c r="D30" i="44"/>
  <c r="H23" i="44"/>
  <c r="H55" i="36"/>
  <c r="H56" i="36"/>
  <c r="H57" i="36"/>
  <c r="H58" i="36"/>
  <c r="H59" i="36"/>
  <c r="H60" i="36"/>
  <c r="H61" i="36"/>
  <c r="H62" i="36"/>
  <c r="H63" i="36"/>
  <c r="H64" i="36"/>
  <c r="H65" i="36"/>
  <c r="H66" i="36"/>
  <c r="H67" i="36"/>
  <c r="H68" i="36"/>
  <c r="H69" i="36"/>
  <c r="H70" i="36"/>
  <c r="H71" i="36"/>
  <c r="H54" i="36"/>
  <c r="D31" i="36"/>
  <c r="D32" i="36"/>
  <c r="D33" i="36"/>
  <c r="D34" i="36"/>
  <c r="D35" i="36"/>
  <c r="D36" i="36"/>
  <c r="D37" i="36"/>
  <c r="D38" i="36"/>
  <c r="D39" i="36"/>
  <c r="D40" i="36"/>
  <c r="D41" i="36"/>
  <c r="D42" i="36"/>
  <c r="D43" i="36"/>
  <c r="D44" i="36"/>
  <c r="D45" i="36"/>
  <c r="D46" i="36"/>
  <c r="D47" i="36"/>
  <c r="D30" i="36"/>
  <c r="H23" i="36"/>
  <c r="H54" i="20"/>
  <c r="H55" i="20"/>
  <c r="H56" i="20"/>
  <c r="H57" i="20"/>
  <c r="H58" i="20"/>
  <c r="H59" i="20"/>
  <c r="H60" i="20"/>
  <c r="H61" i="20"/>
  <c r="H62" i="20"/>
  <c r="H63" i="20"/>
  <c r="H64" i="20"/>
  <c r="H65" i="20"/>
  <c r="H66" i="20"/>
  <c r="H67" i="20"/>
  <c r="H68" i="20"/>
  <c r="H69" i="20"/>
  <c r="H70" i="20"/>
  <c r="H53" i="20"/>
  <c r="D30" i="20"/>
  <c r="D31" i="20"/>
  <c r="D32" i="20"/>
  <c r="D33" i="20"/>
  <c r="D34" i="20"/>
  <c r="D35" i="20"/>
  <c r="D36" i="20"/>
  <c r="D37" i="20"/>
  <c r="D38" i="20"/>
  <c r="D39" i="20"/>
  <c r="D40" i="20"/>
  <c r="D41" i="20"/>
  <c r="D42" i="20"/>
  <c r="D43" i="20"/>
  <c r="D44" i="20"/>
  <c r="D45" i="20"/>
  <c r="D46" i="20"/>
  <c r="D29" i="20"/>
  <c r="H23" i="20"/>
  <c r="G242" i="1" l="1"/>
  <c r="D47" i="43"/>
  <c r="H242" i="1" s="1"/>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9" i="48" l="1"/>
  <c r="H60" i="48"/>
  <c r="H61" i="48"/>
  <c r="H62" i="48"/>
  <c r="H67" i="48"/>
  <c r="H68" i="48"/>
  <c r="H69" i="48"/>
  <c r="H70" i="48"/>
  <c r="H55" i="48"/>
  <c r="H56" i="48"/>
  <c r="H57" i="48"/>
  <c r="H63" i="48"/>
  <c r="H65" i="48"/>
  <c r="H66" i="48"/>
  <c r="C133" i="1"/>
  <c r="H54" i="48"/>
  <c r="H55" i="45"/>
  <c r="H56" i="45"/>
  <c r="H57" i="45"/>
  <c r="H58" i="45"/>
  <c r="H59" i="45"/>
  <c r="H60" i="45"/>
  <c r="H61" i="45"/>
  <c r="H62" i="45"/>
  <c r="H63" i="45"/>
  <c r="H64" i="45"/>
  <c r="H65" i="45"/>
  <c r="H66" i="45"/>
  <c r="H67" i="45"/>
  <c r="H68" i="45"/>
  <c r="H69" i="45"/>
  <c r="H70" i="45"/>
  <c r="H71" i="45"/>
  <c r="H54" i="45"/>
  <c r="D29" i="45"/>
  <c r="D30" i="45"/>
  <c r="D31" i="45"/>
  <c r="D32" i="45"/>
  <c r="D33" i="45"/>
  <c r="D34" i="45"/>
  <c r="D35" i="45"/>
  <c r="D36" i="45"/>
  <c r="D37" i="45"/>
  <c r="D38" i="45"/>
  <c r="D39" i="45"/>
  <c r="D40" i="45"/>
  <c r="D41" i="45"/>
  <c r="D42" i="45"/>
  <c r="D43" i="45"/>
  <c r="D44" i="45"/>
  <c r="D45" i="45"/>
  <c r="D28" i="45"/>
  <c r="H23" i="45"/>
  <c r="D305" i="1"/>
  <c r="F305" i="1" s="1"/>
  <c r="C305" i="1"/>
  <c r="E305" i="1" s="1"/>
  <c r="H58" i="48" l="1"/>
  <c r="H64" i="48"/>
  <c r="H71" i="48"/>
  <c r="AB29" i="31"/>
  <c r="AB30" i="31"/>
  <c r="AB31" i="31"/>
  <c r="AB32" i="31"/>
  <c r="AB33" i="31"/>
  <c r="AB34" i="31"/>
  <c r="AB35" i="31"/>
  <c r="AB36" i="31"/>
  <c r="AB37" i="31"/>
  <c r="AB38" i="31"/>
  <c r="AB39" i="31"/>
  <c r="AB40" i="31"/>
  <c r="AB41" i="31"/>
  <c r="AB42" i="31"/>
  <c r="AB43" i="31"/>
  <c r="AB44" i="31"/>
  <c r="AB45" i="31"/>
  <c r="AB28" i="31"/>
  <c r="AF23" i="31"/>
  <c r="AB30" i="17"/>
  <c r="AB31" i="17"/>
  <c r="AB32" i="17"/>
  <c r="AB33" i="17"/>
  <c r="AB34" i="17"/>
  <c r="AB35" i="17"/>
  <c r="AB36" i="17"/>
  <c r="AB37" i="17"/>
  <c r="AB38" i="17"/>
  <c r="AB39" i="17"/>
  <c r="AB40" i="17"/>
  <c r="AB41" i="17"/>
  <c r="AB42" i="17"/>
  <c r="AB43" i="17"/>
  <c r="AB44" i="17"/>
  <c r="AB45" i="17"/>
  <c r="AB46" i="17"/>
  <c r="AB29" i="17"/>
  <c r="AF23" i="17"/>
  <c r="F76" i="50"/>
  <c r="F77" i="50"/>
  <c r="F78" i="50"/>
  <c r="F79" i="50"/>
  <c r="F80" i="50"/>
  <c r="F81" i="50"/>
  <c r="F82" i="50"/>
  <c r="F83" i="50"/>
  <c r="F84" i="50"/>
  <c r="F85" i="50"/>
  <c r="F86" i="50"/>
  <c r="F87" i="50"/>
  <c r="F88" i="50"/>
  <c r="F89" i="50"/>
  <c r="F90" i="50"/>
  <c r="F91" i="50"/>
  <c r="F92" i="50"/>
  <c r="F75" i="50"/>
  <c r="E76" i="50"/>
  <c r="E77" i="50"/>
  <c r="E78" i="50"/>
  <c r="E79" i="50"/>
  <c r="E80" i="50"/>
  <c r="E81" i="50"/>
  <c r="E82" i="50"/>
  <c r="E83" i="50"/>
  <c r="E84" i="50"/>
  <c r="E85" i="50"/>
  <c r="E86" i="50"/>
  <c r="E87" i="50"/>
  <c r="E88" i="50"/>
  <c r="E89" i="50"/>
  <c r="E90" i="50"/>
  <c r="E91" i="50"/>
  <c r="E92" i="50"/>
  <c r="E75" i="50"/>
  <c r="D54" i="50"/>
  <c r="D55" i="50"/>
  <c r="D56" i="50"/>
  <c r="D57" i="50"/>
  <c r="D58" i="50"/>
  <c r="D59" i="50"/>
  <c r="D60" i="50"/>
  <c r="D61" i="50"/>
  <c r="D62" i="50"/>
  <c r="D63" i="50"/>
  <c r="D64" i="50"/>
  <c r="D65" i="50"/>
  <c r="D66" i="50"/>
  <c r="D67" i="50"/>
  <c r="D68" i="50"/>
  <c r="D69" i="50"/>
  <c r="D70" i="50"/>
  <c r="D53" i="50"/>
  <c r="M48" i="50"/>
  <c r="H24" i="50"/>
  <c r="D66" i="1" l="1"/>
  <c r="F66" i="1" s="1"/>
  <c r="C66" i="1"/>
  <c r="E66" i="1" s="1"/>
  <c r="H53" i="6" l="1"/>
  <c r="H54" i="6"/>
  <c r="H55" i="6"/>
  <c r="H56" i="6"/>
  <c r="H57" i="6"/>
  <c r="H58" i="6"/>
  <c r="H59" i="6"/>
  <c r="H60" i="6"/>
  <c r="H61" i="6"/>
  <c r="H62" i="6"/>
  <c r="H63" i="6"/>
  <c r="H64" i="6"/>
  <c r="H65" i="6"/>
  <c r="H66" i="6"/>
  <c r="H67" i="6"/>
  <c r="H68" i="6"/>
  <c r="H69" i="6"/>
  <c r="H52" i="6"/>
  <c r="G53" i="6"/>
  <c r="G54" i="6"/>
  <c r="G55" i="6"/>
  <c r="G56" i="6"/>
  <c r="G57" i="6"/>
  <c r="G58" i="6"/>
  <c r="G59" i="6"/>
  <c r="G60" i="6"/>
  <c r="G61" i="6"/>
  <c r="G62" i="6"/>
  <c r="G63" i="6"/>
  <c r="G64" i="6"/>
  <c r="G65" i="6"/>
  <c r="G66" i="6"/>
  <c r="G67" i="6"/>
  <c r="G68" i="6"/>
  <c r="G69" i="6"/>
  <c r="G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G54" i="5"/>
  <c r="G55" i="5"/>
  <c r="G56" i="5"/>
  <c r="G57" i="5"/>
  <c r="G58" i="5"/>
  <c r="G59" i="5"/>
  <c r="G60" i="5"/>
  <c r="G61" i="5"/>
  <c r="G62" i="5"/>
  <c r="G63" i="5"/>
  <c r="G64" i="5"/>
  <c r="G65" i="5"/>
  <c r="G66" i="5"/>
  <c r="G67" i="5"/>
  <c r="G68" i="5"/>
  <c r="G69" i="5"/>
  <c r="G70" i="5"/>
  <c r="G53" i="5"/>
  <c r="D30" i="5"/>
  <c r="D31" i="5"/>
  <c r="D32" i="5"/>
  <c r="D33" i="5"/>
  <c r="D34" i="5"/>
  <c r="D35" i="5"/>
  <c r="D36" i="5"/>
  <c r="D37" i="5"/>
  <c r="D38" i="5"/>
  <c r="D39" i="5"/>
  <c r="D40" i="5"/>
  <c r="D41" i="5"/>
  <c r="D42" i="5"/>
  <c r="D43" i="5"/>
  <c r="D44" i="5"/>
  <c r="D45" i="5"/>
  <c r="D46" i="5"/>
  <c r="D29" i="5"/>
  <c r="H23" i="5"/>
  <c r="J133" i="1"/>
  <c r="I133" i="1"/>
  <c r="H133" i="1"/>
  <c r="D45" i="2"/>
  <c r="D29" i="2"/>
  <c r="D30" i="2"/>
  <c r="D31" i="2"/>
  <c r="D32" i="2"/>
  <c r="D33" i="2"/>
  <c r="D34" i="2"/>
  <c r="D35" i="2"/>
  <c r="D36" i="2"/>
  <c r="D37" i="2"/>
  <c r="D38" i="2"/>
  <c r="D39" i="2"/>
  <c r="D40" i="2"/>
  <c r="D41" i="2"/>
  <c r="D42" i="2"/>
  <c r="D43" i="2"/>
  <c r="D44" i="2"/>
  <c r="D28" i="2"/>
  <c r="F241" i="1"/>
  <c r="D241" i="1"/>
  <c r="E241" i="1"/>
  <c r="C241" i="1"/>
  <c r="H199" i="1"/>
  <c r="G199" i="1"/>
  <c r="F199" i="1"/>
  <c r="E199" i="1"/>
  <c r="D199" i="1"/>
  <c r="C199" i="1"/>
  <c r="G24" i="47"/>
  <c r="G23" i="42"/>
  <c r="G55" i="43"/>
  <c r="G56" i="43"/>
  <c r="G57" i="43"/>
  <c r="G58" i="43"/>
  <c r="G59" i="43"/>
  <c r="G60" i="43"/>
  <c r="G61" i="43"/>
  <c r="G62" i="43"/>
  <c r="G63" i="43"/>
  <c r="G64" i="43"/>
  <c r="G65" i="43"/>
  <c r="G66" i="43"/>
  <c r="G67" i="43"/>
  <c r="G68" i="43"/>
  <c r="G69" i="43"/>
  <c r="G70" i="43"/>
  <c r="G71" i="43"/>
  <c r="G54" i="43"/>
  <c r="G54" i="44"/>
  <c r="G23" i="43"/>
  <c r="G241" i="1" s="1"/>
  <c r="G55" i="44"/>
  <c r="G56" i="44"/>
  <c r="G57" i="44"/>
  <c r="G58" i="44"/>
  <c r="G59" i="44"/>
  <c r="G60" i="44"/>
  <c r="G61" i="44"/>
  <c r="G62" i="44"/>
  <c r="G63" i="44"/>
  <c r="G64" i="44"/>
  <c r="G65" i="44"/>
  <c r="G66" i="44"/>
  <c r="G67" i="44"/>
  <c r="G68" i="44"/>
  <c r="G69" i="44"/>
  <c r="G70" i="44"/>
  <c r="G71" i="44"/>
  <c r="G23" i="44"/>
  <c r="G23" i="36"/>
  <c r="G23" i="20"/>
  <c r="G23" i="15"/>
  <c r="C132" i="1"/>
  <c r="G55" i="45"/>
  <c r="G56" i="45"/>
  <c r="G57" i="45"/>
  <c r="G58" i="45"/>
  <c r="G59" i="45"/>
  <c r="G60" i="45"/>
  <c r="G61" i="45"/>
  <c r="G62" i="45"/>
  <c r="G63" i="45"/>
  <c r="G64" i="45"/>
  <c r="G65" i="45"/>
  <c r="G66" i="45"/>
  <c r="G67" i="45"/>
  <c r="G68" i="45"/>
  <c r="G69" i="45"/>
  <c r="G70" i="45"/>
  <c r="G54" i="45"/>
  <c r="G23" i="45"/>
  <c r="G71" i="45" s="1"/>
  <c r="K48" i="50" l="1"/>
  <c r="G24" i="50"/>
  <c r="D304" i="1" l="1"/>
  <c r="F304" i="1" s="1"/>
  <c r="C304" i="1"/>
  <c r="E304" i="1" s="1"/>
  <c r="D65" i="1"/>
  <c r="F65" i="1" s="1"/>
  <c r="C65" i="1"/>
  <c r="E65" i="1" s="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71" i="36"/>
  <c r="G55" i="36"/>
  <c r="G56" i="36"/>
  <c r="G57" i="36"/>
  <c r="G58" i="36"/>
  <c r="G59" i="36"/>
  <c r="G60" i="36"/>
  <c r="G61" i="36"/>
  <c r="G62" i="36"/>
  <c r="G63" i="36"/>
  <c r="G64" i="36"/>
  <c r="G65" i="36"/>
  <c r="G66" i="36"/>
  <c r="G67" i="36"/>
  <c r="G68" i="36"/>
  <c r="G69" i="36"/>
  <c r="G70" i="36"/>
  <c r="G54" i="36"/>
  <c r="G54" i="20"/>
  <c r="G55" i="20"/>
  <c r="G56" i="20"/>
  <c r="G57" i="20"/>
  <c r="G58" i="20"/>
  <c r="G59" i="20"/>
  <c r="G60" i="20"/>
  <c r="G61" i="20"/>
  <c r="G62" i="20"/>
  <c r="G63" i="20"/>
  <c r="G64" i="20"/>
  <c r="G65" i="20"/>
  <c r="G66" i="20"/>
  <c r="G67" i="20"/>
  <c r="G68" i="20"/>
  <c r="G69" i="20"/>
  <c r="G70" i="20"/>
  <c r="G53" i="20"/>
  <c r="G55" i="48"/>
  <c r="G56" i="48"/>
  <c r="G57" i="48"/>
  <c r="G58" i="48"/>
  <c r="G59" i="48"/>
  <c r="G60" i="48"/>
  <c r="G61" i="48"/>
  <c r="G62" i="48"/>
  <c r="G63" i="48"/>
  <c r="G64" i="48"/>
  <c r="G65" i="48"/>
  <c r="G66" i="48"/>
  <c r="G67" i="48"/>
  <c r="G68" i="48"/>
  <c r="G69" i="48"/>
  <c r="G70" i="48"/>
  <c r="G71" i="48"/>
  <c r="G54" i="48"/>
  <c r="G69" i="15"/>
  <c r="G53" i="15"/>
  <c r="G54" i="15"/>
  <c r="G55" i="15"/>
  <c r="G56" i="15"/>
  <c r="G57" i="15"/>
  <c r="G58" i="15"/>
  <c r="G59" i="15"/>
  <c r="G60" i="15"/>
  <c r="G61" i="15"/>
  <c r="G62" i="15"/>
  <c r="G63" i="15"/>
  <c r="G64" i="15"/>
  <c r="G65" i="15"/>
  <c r="G66" i="15"/>
  <c r="G67" i="15"/>
  <c r="G68" i="15"/>
  <c r="G52" i="15"/>
  <c r="J132" i="1"/>
  <c r="I132" i="1"/>
  <c r="H132" i="1"/>
  <c r="G23" i="6"/>
  <c r="G23" i="5"/>
  <c r="AE23" i="31"/>
  <c r="AE23" i="17"/>
  <c r="T69" i="2" l="1"/>
  <c r="D76" i="50" l="1"/>
  <c r="D77" i="50"/>
  <c r="D78" i="50"/>
  <c r="D79" i="50"/>
  <c r="D80" i="50"/>
  <c r="D81" i="50"/>
  <c r="D82" i="50"/>
  <c r="D83" i="50"/>
  <c r="D84" i="50"/>
  <c r="D85" i="50"/>
  <c r="D86" i="50"/>
  <c r="D87" i="50"/>
  <c r="D88" i="50"/>
  <c r="D89" i="50"/>
  <c r="D90" i="50"/>
  <c r="D91" i="50"/>
  <c r="D92" i="50"/>
  <c r="D75" i="50"/>
  <c r="C76" i="50"/>
  <c r="C77" i="50"/>
  <c r="C78" i="50"/>
  <c r="C79" i="50"/>
  <c r="C80" i="50"/>
  <c r="C81" i="50"/>
  <c r="C82" i="50"/>
  <c r="C83" i="50"/>
  <c r="C84" i="50"/>
  <c r="C85" i="50"/>
  <c r="C86" i="50"/>
  <c r="C87" i="50"/>
  <c r="C88" i="50"/>
  <c r="C89" i="50"/>
  <c r="C90" i="50"/>
  <c r="C91" i="50"/>
  <c r="C92" i="50"/>
  <c r="C75" i="50"/>
  <c r="C53" i="50"/>
  <c r="F23" i="36"/>
  <c r="E23" i="36"/>
  <c r="D23" i="36"/>
  <c r="C23" i="36"/>
  <c r="C69" i="50" l="1"/>
  <c r="C68" i="50"/>
  <c r="C67" i="50"/>
  <c r="C66" i="50"/>
  <c r="C65" i="50"/>
  <c r="C64" i="50"/>
  <c r="C63" i="50"/>
  <c r="C62" i="50"/>
  <c r="C61" i="50"/>
  <c r="C60" i="50"/>
  <c r="C59" i="50"/>
  <c r="C58" i="50"/>
  <c r="C57" i="50"/>
  <c r="C56" i="50"/>
  <c r="C55" i="50"/>
  <c r="C54" i="50"/>
  <c r="I48" i="50"/>
  <c r="G48" i="50"/>
  <c r="E48" i="50"/>
  <c r="C48"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F55" i="48"/>
  <c r="F56" i="48"/>
  <c r="F57" i="48"/>
  <c r="F58" i="48"/>
  <c r="F59" i="48"/>
  <c r="F60" i="48"/>
  <c r="F61" i="48"/>
  <c r="F62" i="48"/>
  <c r="F63" i="48"/>
  <c r="F64" i="48"/>
  <c r="F65" i="48"/>
  <c r="F66" i="48"/>
  <c r="F67" i="48"/>
  <c r="F68" i="48"/>
  <c r="F69" i="48"/>
  <c r="F70" i="48"/>
  <c r="F54" i="48"/>
  <c r="F71" i="48" l="1"/>
  <c r="E28" i="48" l="1"/>
  <c r="E54" i="48"/>
  <c r="E44" i="48"/>
  <c r="E70" i="48"/>
  <c r="E40" i="48"/>
  <c r="E66" i="48"/>
  <c r="E36" i="48"/>
  <c r="E62" i="48"/>
  <c r="E43" i="48"/>
  <c r="E69" i="48"/>
  <c r="E35" i="48"/>
  <c r="E61" i="48"/>
  <c r="E42" i="48"/>
  <c r="E68" i="48"/>
  <c r="E34" i="48"/>
  <c r="E60" i="48"/>
  <c r="E41" i="48"/>
  <c r="E67" i="48"/>
  <c r="E33" i="48"/>
  <c r="E59" i="48"/>
  <c r="E32" i="48"/>
  <c r="E58" i="48"/>
  <c r="E39" i="48"/>
  <c r="E65" i="48"/>
  <c r="E31" i="48"/>
  <c r="E57" i="48"/>
  <c r="E38" i="48"/>
  <c r="E64" i="48"/>
  <c r="E30" i="48"/>
  <c r="E56" i="48"/>
  <c r="E37" i="48"/>
  <c r="E63" i="48"/>
  <c r="E29" i="48"/>
  <c r="E55" i="48"/>
  <c r="D31" i="48" l="1"/>
  <c r="D57" i="48"/>
  <c r="D30" i="48"/>
  <c r="D56" i="48"/>
  <c r="D41" i="48"/>
  <c r="D67" i="48"/>
  <c r="D40" i="48"/>
  <c r="D66" i="48"/>
  <c r="D29" i="48"/>
  <c r="D55" i="48"/>
  <c r="E45" i="48"/>
  <c r="G134" i="1" s="1"/>
  <c r="E71" i="48"/>
  <c r="D28" i="48"/>
  <c r="D54" i="48"/>
  <c r="D36" i="48"/>
  <c r="D62" i="48"/>
  <c r="D43" i="48"/>
  <c r="D69" i="48"/>
  <c r="D33" i="48"/>
  <c r="D59" i="48"/>
  <c r="D32" i="48"/>
  <c r="D58" i="48"/>
  <c r="D39" i="48"/>
  <c r="D65" i="48"/>
  <c r="D38" i="48"/>
  <c r="D64" i="48"/>
  <c r="D37" i="48"/>
  <c r="D63" i="48"/>
  <c r="D44" i="48"/>
  <c r="D70" i="48"/>
  <c r="D35" i="48"/>
  <c r="D61" i="48"/>
  <c r="D42" i="48"/>
  <c r="D68" i="48"/>
  <c r="D34" i="48"/>
  <c r="D60" i="48"/>
  <c r="C47" i="43"/>
  <c r="H241" i="1" s="1"/>
  <c r="C47" i="44"/>
  <c r="C47" i="36"/>
  <c r="C46" i="20"/>
  <c r="C55" i="48"/>
  <c r="C56" i="48"/>
  <c r="C57" i="48"/>
  <c r="C58" i="48"/>
  <c r="C59" i="48"/>
  <c r="C60" i="48"/>
  <c r="C61" i="48"/>
  <c r="C62" i="48"/>
  <c r="C63" i="48"/>
  <c r="C64" i="48"/>
  <c r="C65" i="48"/>
  <c r="C66" i="48"/>
  <c r="C67" i="48"/>
  <c r="C68" i="48"/>
  <c r="C69" i="48"/>
  <c r="C70" i="48"/>
  <c r="C54" i="48"/>
  <c r="C45" i="45"/>
  <c r="D45" i="48" l="1"/>
  <c r="G133" i="1" s="1"/>
  <c r="D71" i="48"/>
  <c r="C45" i="47"/>
  <c r="C45" i="15"/>
  <c r="C47" i="42"/>
  <c r="C36" i="48"/>
  <c r="C35" i="48"/>
  <c r="C29" i="48"/>
  <c r="C43" i="48"/>
  <c r="C42" i="48"/>
  <c r="C34" i="48"/>
  <c r="C37" i="48"/>
  <c r="C33" i="48"/>
  <c r="C32" i="48"/>
  <c r="C40" i="48"/>
  <c r="C39" i="48"/>
  <c r="C31" i="48"/>
  <c r="C28" i="48"/>
  <c r="C44" i="48"/>
  <c r="C41" i="48"/>
  <c r="C38" i="48"/>
  <c r="C30" i="48"/>
  <c r="AA46" i="17"/>
  <c r="C45" i="2" l="1"/>
  <c r="C45" i="6"/>
  <c r="C46" i="5"/>
  <c r="AA45" i="31"/>
  <c r="C71" i="48"/>
  <c r="C45" i="48" l="1"/>
  <c r="G132" i="1" s="1"/>
  <c r="G178" i="1" l="1"/>
  <c r="F178" i="1"/>
  <c r="J111" i="1"/>
  <c r="I111" i="1"/>
  <c r="H111" i="1"/>
  <c r="G111" i="1"/>
  <c r="F44" i="1"/>
  <c r="E44" i="1"/>
  <c r="G177" i="1"/>
  <c r="F177" i="1"/>
  <c r="J110" i="1"/>
  <c r="I110" i="1"/>
  <c r="H110" i="1"/>
  <c r="G110" i="1"/>
  <c r="F43" i="1"/>
  <c r="E43" i="1"/>
  <c r="G176" i="1"/>
  <c r="F176" i="1"/>
  <c r="J109" i="1"/>
  <c r="I109" i="1"/>
  <c r="H109" i="1"/>
  <c r="G109" i="1"/>
  <c r="F42" i="1"/>
  <c r="E42" i="1"/>
  <c r="G175" i="1"/>
  <c r="F175" i="1"/>
  <c r="J108" i="1"/>
  <c r="I108" i="1"/>
  <c r="H108" i="1"/>
  <c r="G108" i="1"/>
  <c r="F41" i="1"/>
  <c r="E41" i="1"/>
  <c r="H216" i="1"/>
  <c r="F216" i="1"/>
  <c r="D216" i="1"/>
  <c r="G174" i="1"/>
  <c r="F174" i="1"/>
  <c r="J107" i="1"/>
  <c r="I107" i="1"/>
  <c r="H107" i="1"/>
  <c r="G107" i="1"/>
  <c r="F40" i="1"/>
  <c r="E40" i="1"/>
  <c r="H215" i="1"/>
  <c r="F215" i="1"/>
  <c r="D215" i="1"/>
  <c r="G173" i="1"/>
  <c r="F173" i="1"/>
  <c r="J106" i="1"/>
  <c r="I106" i="1"/>
  <c r="H106" i="1"/>
  <c r="G106" i="1"/>
  <c r="F39" i="1"/>
  <c r="E39" i="1"/>
  <c r="H214" i="1"/>
  <c r="F214" i="1"/>
  <c r="D211" i="1"/>
  <c r="D214" i="1"/>
  <c r="G172" i="1"/>
  <c r="F172" i="1"/>
  <c r="J105" i="1"/>
  <c r="I105" i="1"/>
  <c r="H105" i="1"/>
  <c r="G105" i="1"/>
  <c r="F38" i="1"/>
  <c r="E38" i="1"/>
  <c r="H213" i="1"/>
  <c r="H212" i="1"/>
  <c r="H211" i="1"/>
  <c r="H210" i="1"/>
  <c r="H209" i="1"/>
  <c r="F213" i="1"/>
  <c r="F212" i="1"/>
  <c r="F211" i="1"/>
  <c r="F210" i="1"/>
  <c r="F209" i="1"/>
  <c r="D213" i="1"/>
  <c r="G171" i="1"/>
  <c r="F171" i="1"/>
  <c r="F37" i="1"/>
  <c r="E37" i="1"/>
  <c r="J104" i="1"/>
  <c r="I104" i="1"/>
  <c r="H104" i="1"/>
  <c r="G104" i="1"/>
  <c r="F36" i="1"/>
  <c r="E36" i="1"/>
  <c r="J103" i="1"/>
  <c r="I103" i="1"/>
  <c r="H103" i="1"/>
  <c r="G103" i="1"/>
  <c r="D212" i="1"/>
  <c r="G170" i="1"/>
  <c r="F170" i="1"/>
  <c r="G169" i="1"/>
  <c r="F169" i="1"/>
  <c r="F35" i="1"/>
  <c r="E35" i="1"/>
  <c r="J102" i="1"/>
  <c r="I102" i="1"/>
  <c r="H102" i="1"/>
  <c r="G102" i="1"/>
  <c r="D210" i="1"/>
  <c r="D209" i="1"/>
  <c r="G168" i="1"/>
  <c r="F168" i="1"/>
  <c r="F34" i="1"/>
  <c r="E34" i="1"/>
  <c r="J101" i="1"/>
  <c r="I101" i="1"/>
  <c r="H101" i="1"/>
  <c r="G101" i="1"/>
  <c r="G149" i="1"/>
  <c r="G150" i="1"/>
  <c r="G151" i="1"/>
  <c r="G152" i="1"/>
  <c r="G153" i="1"/>
  <c r="G154" i="1"/>
  <c r="G155" i="1"/>
  <c r="G156" i="1"/>
  <c r="G157" i="1"/>
  <c r="G158" i="1"/>
  <c r="G159" i="1"/>
  <c r="G160" i="1"/>
  <c r="G161" i="1"/>
  <c r="G162" i="1"/>
  <c r="G163" i="1"/>
  <c r="G164" i="1"/>
  <c r="G165" i="1"/>
  <c r="G166" i="1"/>
  <c r="G167" i="1"/>
  <c r="G144" i="1"/>
  <c r="G145" i="1"/>
  <c r="G146" i="1"/>
  <c r="G147" i="1"/>
  <c r="G148" i="1"/>
  <c r="G143" i="1"/>
  <c r="F167" i="1"/>
  <c r="F33" i="1"/>
  <c r="E33" i="1"/>
  <c r="J100" i="1"/>
  <c r="I100" i="1"/>
  <c r="H100" i="1"/>
  <c r="G100" i="1"/>
  <c r="F166" i="1"/>
  <c r="J99" i="1"/>
  <c r="I99" i="1"/>
  <c r="H99" i="1"/>
  <c r="G99" i="1"/>
  <c r="Z23" i="31"/>
  <c r="Z23" i="17"/>
  <c r="F32" i="1"/>
  <c r="E32" i="1"/>
  <c r="F165" i="1"/>
  <c r="J98" i="1"/>
  <c r="I98" i="1"/>
  <c r="H98" i="1"/>
  <c r="F31" i="1"/>
  <c r="E31" i="1"/>
  <c r="G98" i="1"/>
  <c r="Y23" i="31"/>
  <c r="Y23" i="17"/>
  <c r="F164" i="1"/>
  <c r="F30" i="1"/>
  <c r="E30" i="1"/>
  <c r="J97" i="1"/>
  <c r="I97" i="1"/>
  <c r="H97" i="1"/>
  <c r="G97"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63" i="1"/>
  <c r="F29" i="1"/>
  <c r="E29" i="1"/>
  <c r="J96" i="1"/>
  <c r="I96" i="1"/>
  <c r="H96" i="1"/>
  <c r="G96"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62" i="1"/>
  <c r="J95" i="1"/>
  <c r="I95" i="1"/>
  <c r="H95" i="1"/>
  <c r="G95" i="1"/>
  <c r="F28" i="1"/>
  <c r="E28" i="1"/>
  <c r="F161" i="1"/>
  <c r="F27" i="1"/>
  <c r="E27" i="1"/>
  <c r="Q30" i="17"/>
  <c r="Q31" i="17"/>
  <c r="Q32" i="17"/>
  <c r="Q33" i="17"/>
  <c r="Q34" i="17"/>
  <c r="Q35" i="17"/>
  <c r="Q36" i="17"/>
  <c r="Q37" i="17"/>
  <c r="Q38" i="17"/>
  <c r="Q39" i="17"/>
  <c r="Q40" i="17"/>
  <c r="Q41" i="17"/>
  <c r="Q42" i="17"/>
  <c r="Q43" i="17"/>
  <c r="Q44" i="17"/>
  <c r="Q45" i="17"/>
  <c r="Q29" i="17"/>
  <c r="J94" i="1"/>
  <c r="I94" i="1"/>
  <c r="H94" i="1"/>
  <c r="G94" i="1"/>
  <c r="F26" i="1"/>
  <c r="E26" i="1"/>
  <c r="F160" i="1"/>
  <c r="P30" i="17"/>
  <c r="P31" i="17"/>
  <c r="P32" i="17"/>
  <c r="P33" i="17"/>
  <c r="P34" i="17"/>
  <c r="P35" i="17"/>
  <c r="P36" i="17"/>
  <c r="P37" i="17"/>
  <c r="P38" i="17"/>
  <c r="P39" i="17"/>
  <c r="P40" i="17"/>
  <c r="P41" i="17"/>
  <c r="P42" i="17"/>
  <c r="P43" i="17"/>
  <c r="P44" i="17"/>
  <c r="P45" i="17"/>
  <c r="P29" i="17"/>
  <c r="J93" i="1"/>
  <c r="I93" i="1"/>
  <c r="H93" i="1"/>
  <c r="G93" i="1"/>
  <c r="O29" i="17"/>
  <c r="L30" i="17"/>
  <c r="L31" i="17"/>
  <c r="L32" i="17"/>
  <c r="L33" i="17"/>
  <c r="L34" i="17"/>
  <c r="L35" i="17"/>
  <c r="L36" i="17"/>
  <c r="L37" i="17"/>
  <c r="L38" i="17"/>
  <c r="L39" i="17"/>
  <c r="L40" i="17"/>
  <c r="L41" i="17"/>
  <c r="L42" i="17"/>
  <c r="L43" i="17"/>
  <c r="L44" i="17"/>
  <c r="L45" i="17"/>
  <c r="L29" i="17"/>
  <c r="F159" i="1"/>
  <c r="F25" i="1"/>
  <c r="E25" i="1"/>
  <c r="J92" i="1"/>
  <c r="I92" i="1"/>
  <c r="H92" i="1"/>
  <c r="G92" i="1"/>
  <c r="F158" i="1"/>
  <c r="F144" i="1"/>
  <c r="F145" i="1"/>
  <c r="F146" i="1"/>
  <c r="F143" i="1"/>
  <c r="J77" i="1"/>
  <c r="J78" i="1"/>
  <c r="J79" i="1"/>
  <c r="J76" i="1"/>
  <c r="I77" i="1"/>
  <c r="I78" i="1"/>
  <c r="I79" i="1"/>
  <c r="I76" i="1"/>
  <c r="H77" i="1"/>
  <c r="H78" i="1"/>
  <c r="H79" i="1"/>
  <c r="H76" i="1"/>
  <c r="G77" i="1"/>
  <c r="G78" i="1"/>
  <c r="G79" i="1"/>
  <c r="G76"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1" i="1"/>
  <c r="I91" i="1"/>
  <c r="H91" i="1"/>
  <c r="G91" i="1"/>
  <c r="N30" i="17"/>
  <c r="N31" i="17"/>
  <c r="N32" i="17"/>
  <c r="N33" i="17"/>
  <c r="N34" i="17"/>
  <c r="N35" i="17"/>
  <c r="N36" i="17"/>
  <c r="N37" i="17"/>
  <c r="N38" i="17"/>
  <c r="N39" i="17"/>
  <c r="N40" i="17"/>
  <c r="N41" i="17"/>
  <c r="N42" i="17"/>
  <c r="N43" i="17"/>
  <c r="N44" i="17"/>
  <c r="N45" i="17"/>
  <c r="N29" i="17"/>
  <c r="J90" i="1"/>
  <c r="I90" i="1"/>
  <c r="H90" i="1"/>
  <c r="F157" i="1"/>
  <c r="G90" i="1"/>
  <c r="M30" i="17"/>
  <c r="M31" i="17"/>
  <c r="M32" i="17"/>
  <c r="M33" i="17"/>
  <c r="M34" i="17"/>
  <c r="M35" i="17"/>
  <c r="M36" i="17"/>
  <c r="M37" i="17"/>
  <c r="M38" i="17"/>
  <c r="M39" i="17"/>
  <c r="M40" i="17"/>
  <c r="M41" i="17"/>
  <c r="M42" i="17"/>
  <c r="M43" i="17"/>
  <c r="M44" i="17"/>
  <c r="M45" i="17"/>
  <c r="M29" i="17"/>
  <c r="F156" i="1"/>
  <c r="J89" i="1"/>
  <c r="I89" i="1"/>
  <c r="H89" i="1"/>
  <c r="G89" i="1"/>
  <c r="F151" i="1"/>
  <c r="F154" i="1"/>
  <c r="F155" i="1"/>
  <c r="J88" i="1"/>
  <c r="I88" i="1"/>
  <c r="H88" i="1"/>
  <c r="G88" i="1"/>
  <c r="J87" i="1"/>
  <c r="I87" i="1"/>
  <c r="H87" i="1"/>
  <c r="G87"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53" i="1"/>
  <c r="F152" i="1"/>
  <c r="J86" i="1"/>
  <c r="I86" i="1"/>
  <c r="H86" i="1"/>
  <c r="G86" i="1"/>
  <c r="J85" i="1"/>
  <c r="I85" i="1"/>
  <c r="H85" i="1"/>
  <c r="G85"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4" i="1"/>
  <c r="I84" i="1"/>
  <c r="H84" i="1"/>
  <c r="G84"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50" i="1"/>
  <c r="F149" i="1"/>
  <c r="J83" i="1"/>
  <c r="J82" i="1"/>
  <c r="I83" i="1"/>
  <c r="I82" i="1"/>
  <c r="H83" i="1"/>
  <c r="H82" i="1"/>
  <c r="G82" i="1"/>
  <c r="G83" i="1"/>
  <c r="F148" i="1"/>
  <c r="F147" i="1"/>
  <c r="J80" i="1"/>
  <c r="I80" i="1"/>
  <c r="G80" i="1"/>
  <c r="H80" i="1"/>
  <c r="J81" i="1"/>
  <c r="I81" i="1"/>
  <c r="H81" i="1"/>
  <c r="G81"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0"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<sst xmlns="http://schemas.openxmlformats.org/spreadsheetml/2006/main" count="1651" uniqueCount="285">
  <si>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</si>
  <si>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</si>
  <si>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</si>
  <si>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</si>
  <si>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</si>
  <si>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</si>
  <si>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</si>
  <si>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</si>
  <si>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</si>
  <si>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</si>
  <si>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</si>
  <si>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</si>
  <si>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</si>
  <si>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</si>
  <si>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</si>
  <si>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</si>
  <si>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</si>
  <si>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</si>
  <si>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</si>
  <si>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</si>
  <si>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</si>
  <si>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</si>
  <si>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</si>
  <si>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</si>
  <si>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</si>
  <si>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</si>
  <si>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</si>
  <si>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</si>
  <si>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</si>
  <si>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</si>
  <si>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</si>
  <si>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</si>
  <si>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</si>
  <si>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</si>
  <si>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</si>
  <si>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</si>
  <si>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</si>
  <si>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</si>
  <si>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</si>
  <si>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</si>
  <si>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</si>
  <si>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</si>
  <si>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</si>
  <si>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</si>
  <si>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</si>
  <si>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</si>
  <si>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</si>
  <si>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</si>
  <si>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</si>
  <si>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</si>
  <si>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</si>
  <si>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</si>
  <si>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</si>
  <si>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</si>
  <si>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</si>
  <si>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</si>
  <si>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</si>
  <si>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</si>
  <si>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</si>
  <si>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</si>
  <si>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</si>
  <si>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</si>
  <si>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</si>
  <si>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</si>
  <si>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</si>
  <si>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</si>
  <si>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</si>
  <si>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</si>
  <si>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</si>
  <si>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</si>
  <si>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</si>
  <si>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</si>
  <si>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</si>
  <si>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</si>
  <si>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</si>
  <si>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</si>
  <si>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</si>
  <si>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</si>
  <si>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</si>
  <si>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</si>
  <si>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</si>
  <si>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</si>
  <si>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</si>
  <si>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</si>
  <si>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</si>
  <si>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</si>
  <si>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</si>
  <si>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</si>
  <si>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</si>
  <si>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</si>
  <si>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</si>
  <si>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</si>
  <si>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</si>
  <si>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</si>
  <si>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</si>
  <si>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</si>
  <si>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</si>
  <si>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</si>
  <si>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</si>
  <si>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</si>
  <si>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</si>
  <si>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</si>
  <si>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</si>
  <si>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</si>
  <si>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</si>
  <si>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</si>
  <si>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</si>
  <si>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</si>
  <si>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</si>
  <si>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</si>
  <si>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</si>
  <si>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</si>
  <si>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</si>
  <si>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</si>
  <si>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</si>
  <si>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</si>
  <si>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</si>
  <si>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</si>
  <si>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</si>
  <si>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</si>
  <si>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</si>
  <si>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</si>
  <si>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</si>
  <si>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</si>
  <si>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</si>
  <si>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</si>
  <si>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</si>
  <si>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</si>
  <si>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</si>
  <si>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</si>
  <si>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</si>
  <si>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</si>
  <si>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</si>
  <si>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</si>
  <si>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</si>
  <si>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</si>
  <si>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</si>
  <si>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</si>
  <si>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</si>
  <si>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</si>
  <si>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</si>
  <si>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</si>
  <si>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</si>
  <si>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</si>
  <si>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</si>
  <si>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</si>
  <si>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</si>
  <si>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Concursos de personas naturales no empresarios presentados en Juzgados de Primera Instancia por TSJ</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</si>
  <si>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</si>
  <si>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</si>
  <si>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</si>
  <si>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</si>
  <si>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</si>
  <si>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</si>
  <si>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</si>
  <si>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</si>
  <si>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</si>
  <si>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Concursos presentados en  Juzgados de lo Mercantil por TSJ</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</si>
  <si>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</si>
  <si>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</si>
  <si>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</si>
  <si>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</si>
  <si>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</si>
  <si>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</si>
  <si>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</si>
  <si>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</si>
  <si>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</si>
  <si>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</si>
  <si>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</si>
  <si>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</si>
  <si>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</si>
  <si>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</si>
  <si>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</si>
  <si>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</si>
  <si>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</si>
  <si>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</si>
  <si>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21-T1 Sentencias</t>
  </si>
  <si>
    <t>21-T1 % estimatorias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</si>
  <si>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</si>
  <si>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</si>
  <si>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</si>
  <si>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</si>
  <si>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</si>
  <si>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</si>
  <si>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</si>
  <si>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</si>
  <si>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</si>
  <si>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</si>
  <si>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</si>
  <si>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</si>
  <si>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</si>
  <si>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</si>
  <si>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</si>
  <si>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</si>
  <si>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</si>
  <si>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</si>
  <si>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</si>
  <si>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</si>
  <si>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</si>
  <si>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</si>
  <si>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</si>
  <si>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</si>
  <si>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</si>
  <si>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</si>
  <si>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</si>
  <si>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</si>
  <si>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</si>
  <si>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</si>
  <si>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</si>
  <si>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</si>
  <si>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</si>
  <si>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</si>
  <si>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</si>
  <si>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</si>
  <si>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</si>
  <si>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</si>
  <si>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</si>
  <si>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</si>
  <si>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</si>
  <si>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</si>
  <si>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</si>
  <si>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</si>
  <si>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</si>
  <si>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</si>
  <si>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</si>
  <si>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</si>
  <si>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Total de concursos presentados</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</si>
  <si>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</si>
  <si>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</si>
  <si>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</si>
  <si>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</si>
  <si>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</si>
  <si>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</si>
  <si>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</si>
  <si>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</si>
  <si>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</si>
  <si>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</si>
  <si>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21-T2 Sentencias</t>
  </si>
  <si>
    <t>21-T2% estimatorias</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</si>
  <si>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</si>
  <si>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</si>
  <si>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</si>
  <si>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</si>
  <si>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</si>
  <si>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</si>
  <si>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</si>
  <si>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21-T3 Sentencias</t>
  </si>
  <si>
    <t>21-T4</t>
  </si>
  <si>
    <t>21-T4 Sentencias</t>
  </si>
  <si>
    <t>21-T4 % estimatorias</t>
  </si>
  <si>
    <t>21-T3 % estimatorias</t>
  </si>
  <si>
    <t>A</t>
  </si>
  <si>
    <t xml:space="preserve">21-T1 </t>
  </si>
  <si>
    <t xml:space="preserve">21-T2 </t>
  </si>
  <si>
    <t xml:space="preserve">21-T3 </t>
  </si>
  <si>
    <t xml:space="preserve">21-T4 </t>
  </si>
  <si>
    <t>22-T1</t>
  </si>
  <si>
    <t>Evolución 22-T1</t>
  </si>
  <si>
    <t xml:space="preserve">22-T1 </t>
  </si>
  <si>
    <t>22-T1 Sentencias</t>
  </si>
  <si>
    <t>22-T1 % estimatorias</t>
  </si>
  <si>
    <t>Evolucion 22-T1 Ingresados</t>
  </si>
  <si>
    <t>Evolucion 22-T1 sentencias</t>
  </si>
  <si>
    <t>Evolucion 
22-T1  % estimatorias</t>
  </si>
  <si>
    <t xml:space="preserve">Evolucion 22-T1 </t>
  </si>
  <si>
    <t>22-T2</t>
  </si>
  <si>
    <t>Evolución 22-T2</t>
  </si>
  <si>
    <t>22-T2 Sentencias</t>
  </si>
  <si>
    <t>22-T2 % estimatorias</t>
  </si>
  <si>
    <t>Evolucion
 22-T2 Ingresados</t>
  </si>
  <si>
    <t>Evolucion 22-T2 sentencias</t>
  </si>
  <si>
    <t>Evolucion 
22-T2  % estimatorias</t>
  </si>
  <si>
    <t>Evolucion 22-T2</t>
  </si>
  <si>
    <t>22-T3</t>
  </si>
  <si>
    <t>Evolución 22-T3</t>
  </si>
  <si>
    <t>22-T3 Sentencias</t>
  </si>
  <si>
    <t>22-T3 % estimatorias</t>
  </si>
  <si>
    <t>Evolucion 22-T3 Ingresados</t>
  </si>
  <si>
    <t>Evolucion 22-T3 sentencias</t>
  </si>
  <si>
    <t>Evolucion 
22-T3 % estimatorias</t>
  </si>
  <si>
    <t>Evolucion 22-T3</t>
  </si>
  <si>
    <t>Concursos personas naturales empresarios presentados</t>
  </si>
  <si>
    <t>Concursos personas naturales no empresarios presentados J.Mercantil</t>
  </si>
  <si>
    <t>Concursos personas naturales no empresarias presentados J. 1ª instancia</t>
  </si>
  <si>
    <t>Resto lanzamientos practicados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</si>
</sst>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67"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9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1" fillId="0" borderId="0"/>
    <xf numFmtId="0" fontId="7" fillId="0" borderId="0"/>
    <xf numFmtId="0" fontId="10" fillId="0" borderId="0"/>
    <xf numFmtId="0" fontId="6" fillId="0" borderId="0"/>
    <xf numFmtId="0" fontId="6" fillId="0" borderId="0"/>
    <xf numFmtId="0" fontId="6" fillId="0" borderId="0"/>
    <xf numFmtId="0" fontId="31"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7">
    <xf numFmtId="0" fontId="0" fillId="0" borderId="0" xfId="0"/>
    <xf numFmtId="0" fontId="44"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50" fillId="0" borderId="0" xfId="6" applyFont="1" applyAlignment="1">
      <alignment horizontal="center"/>
    </xf>
    <xf numFmtId="0" fontId="33" fillId="0" borderId="0" xfId="0" applyFont="1"/>
    <xf numFmtId="0" fontId="34" fillId="0" borderId="0" xfId="0" applyFont="1"/>
    <xf numFmtId="0" fontId="35" fillId="0" borderId="0" xfId="0" applyFont="1"/>
    <xf numFmtId="164" fontId="35" fillId="0" borderId="0" xfId="0" applyNumberFormat="1" applyFont="1"/>
    <xf numFmtId="9" fontId="35" fillId="0" borderId="0" xfId="23" applyFont="1" applyFill="1"/>
    <xf numFmtId="0" fontId="40" fillId="0" borderId="0" xfId="0" applyFont="1"/>
    <xf numFmtId="3" fontId="32" fillId="0" borderId="0" xfId="0" applyNumberFormat="1" applyFont="1"/>
    <xf numFmtId="164" fontId="32" fillId="0" borderId="0" xfId="0" applyNumberFormat="1" applyFont="1"/>
    <xf numFmtId="3" fontId="35" fillId="0" borderId="0" xfId="0" applyNumberFormat="1" applyFont="1"/>
    <xf numFmtId="3" fontId="38" fillId="0" borderId="0" xfId="0" applyNumberFormat="1" applyFont="1"/>
    <xf numFmtId="0" fontId="38" fillId="0" borderId="0" xfId="0" applyFont="1"/>
    <xf numFmtId="0" fontId="37" fillId="0" borderId="0" xfId="0" applyFont="1"/>
    <xf numFmtId="164" fontId="32" fillId="0" borderId="0" xfId="23" applyNumberFormat="1" applyFont="1" applyFill="1" applyBorder="1"/>
    <xf numFmtId="164" fontId="35" fillId="0" borderId="0" xfId="23" applyNumberFormat="1" applyFont="1" applyFill="1" applyBorder="1"/>
    <xf numFmtId="0" fontId="39" fillId="0" borderId="0" xfId="0" applyFont="1" applyAlignment="1">
      <alignment vertical="center"/>
    </xf>
    <xf numFmtId="0" fontId="48" fillId="0" borderId="0" xfId="0" applyFont="1"/>
    <xf numFmtId="3" fontId="49" fillId="0" borderId="0" xfId="0" applyNumberFormat="1" applyFont="1"/>
    <xf numFmtId="0" fontId="49" fillId="0" borderId="0" xfId="0" applyFont="1"/>
    <xf numFmtId="0" fontId="15" fillId="0" borderId="0" xfId="0" applyFont="1" applyAlignment="1">
      <alignment horizontal="left"/>
    </xf>
    <xf numFmtId="0" fontId="51" fillId="4" borderId="12" xfId="0" applyFont="1" applyFill="1" applyBorder="1" applyAlignment="1">
      <alignment horizontal="left" vertical="center" wrapText="1"/>
    </xf>
    <xf numFmtId="0" fontId="51" fillId="4" borderId="11" xfId="0" applyFont="1" applyFill="1" applyBorder="1" applyAlignment="1">
      <alignment horizontal="left" vertical="center"/>
    </xf>
    <xf numFmtId="0" fontId="51" fillId="4" borderId="10" xfId="0" applyFont="1" applyFill="1" applyBorder="1" applyAlignment="1" applyProtection="1">
      <alignment horizontal="left" vertical="center" wrapText="1"/>
      <protection locked="0"/>
    </xf>
    <xf numFmtId="0" fontId="51" fillId="4" borderId="14" xfId="0" applyFont="1" applyFill="1" applyBorder="1" applyAlignment="1">
      <alignment horizontal="left" vertical="center" wrapText="1"/>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51" fillId="4" borderId="0" xfId="0" applyFont="1" applyFill="1" applyAlignment="1">
      <alignment horizontal="left" vertical="center" wrapText="1"/>
    </xf>
    <xf numFmtId="164" fontId="54" fillId="0" borderId="15" xfId="0" applyNumberFormat="1" applyFont="1" applyBorder="1" applyAlignment="1">
      <alignment vertical="center"/>
    </xf>
    <xf numFmtId="0" fontId="52" fillId="3" borderId="16" xfId="0" applyFont="1" applyFill="1" applyBorder="1"/>
    <xf numFmtId="0" fontId="53" fillId="3" borderId="16" xfId="0" applyFont="1" applyFill="1" applyBorder="1" applyAlignment="1">
      <alignment horizontal="center" vertical="center"/>
    </xf>
    <xf numFmtId="0" fontId="53" fillId="3" borderId="16" xfId="0" applyFont="1" applyFill="1" applyBorder="1" applyAlignment="1">
      <alignment horizontal="center" vertical="center" wrapText="1"/>
    </xf>
    <xf numFmtId="3" fontId="54" fillId="0" borderId="15" xfId="0" applyNumberFormat="1" applyFont="1" applyBorder="1" applyAlignment="1">
      <alignment vertical="center"/>
    </xf>
    <xf numFmtId="3" fontId="54" fillId="0" borderId="13" xfId="0" applyNumberFormat="1" applyFont="1" applyBorder="1" applyAlignment="1">
      <alignment vertical="center"/>
    </xf>
    <xf numFmtId="3" fontId="54" fillId="2" borderId="13" xfId="0" applyNumberFormat="1" applyFont="1" applyFill="1" applyBorder="1" applyAlignment="1">
      <alignment vertical="center"/>
    </xf>
    <xf numFmtId="3" fontId="54" fillId="0" borderId="14" xfId="0" applyNumberFormat="1" applyFont="1" applyBorder="1" applyAlignment="1">
      <alignment vertical="center"/>
    </xf>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32" fillId="0" borderId="0" xfId="0" applyFont="1"/>
    <xf numFmtId="0" fontId="54" fillId="0" borderId="18" xfId="0" applyFont="1" applyBorder="1" applyAlignment="1">
      <alignment vertical="center" wrapText="1"/>
    </xf>
    <xf numFmtId="0" fontId="54" fillId="0" borderId="20" xfId="0" applyFont="1" applyBorder="1" applyAlignment="1">
      <alignment vertical="center" wrapText="1"/>
    </xf>
    <xf numFmtId="0" fontId="54" fillId="0" borderId="21" xfId="0" applyFont="1" applyBorder="1" applyAlignment="1">
      <alignment vertical="center" wrapText="1"/>
    </xf>
    <xf numFmtId="0" fontId="54" fillId="0" borderId="23" xfId="0" applyFont="1" applyBorder="1" applyAlignment="1">
      <alignment vertical="center" wrapText="1"/>
    </xf>
    <xf numFmtId="0" fontId="58" fillId="5" borderId="17" xfId="0" applyFont="1" applyFill="1" applyBorder="1" applyAlignment="1" applyProtection="1">
      <alignment vertical="center" wrapText="1"/>
      <protection locked="0"/>
    </xf>
    <xf numFmtId="0" fontId="58" fillId="5" borderId="19" xfId="0" applyFont="1" applyFill="1" applyBorder="1" applyAlignment="1" applyProtection="1">
      <alignment vertical="center" wrapText="1"/>
      <protection locked="0"/>
    </xf>
    <xf numFmtId="0" fontId="58" fillId="5" borderId="22" xfId="0" applyFont="1" applyFill="1" applyBorder="1" applyAlignment="1" applyProtection="1">
      <alignment vertical="center" wrapText="1"/>
      <protection locked="0"/>
    </xf>
    <xf numFmtId="0" fontId="58" fillId="5" borderId="24" xfId="0" applyFont="1" applyFill="1" applyBorder="1" applyAlignment="1" applyProtection="1">
      <alignment vertical="center" wrapText="1"/>
      <protection locked="0"/>
    </xf>
    <xf numFmtId="0" fontId="58" fillId="5" borderId="17" xfId="0" applyFont="1" applyFill="1" applyBorder="1" applyAlignment="1" applyProtection="1">
      <alignment horizontal="left" vertical="center" wrapText="1"/>
      <protection locked="0"/>
    </xf>
    <xf numFmtId="0" fontId="41" fillId="0" borderId="0" xfId="0" applyFont="1"/>
    <xf numFmtId="0" fontId="33" fillId="0" borderId="0" xfId="0" applyFont="1" applyAlignment="1">
      <alignment horizontal="left"/>
    </xf>
    <xf numFmtId="0" fontId="51" fillId="0" borderId="25" xfId="0" applyFont="1" applyBorder="1" applyAlignment="1" applyProtection="1">
      <alignment horizontal="left" vertical="center" wrapText="1"/>
      <protection locked="0"/>
    </xf>
    <xf numFmtId="3" fontId="55" fillId="0" borderId="15" xfId="0" applyNumberFormat="1" applyFont="1" applyBorder="1" applyAlignment="1">
      <alignment vertical="center"/>
    </xf>
    <xf numFmtId="0" fontId="59" fillId="5" borderId="26" xfId="0" applyFont="1" applyFill="1" applyBorder="1" applyAlignment="1" applyProtection="1">
      <alignment horizontal="left" vertical="center" wrapText="1"/>
      <protection locked="0"/>
    </xf>
    <xf numFmtId="3" fontId="59" fillId="5" borderId="26" xfId="0" applyNumberFormat="1" applyFont="1" applyFill="1" applyBorder="1" applyAlignment="1" applyProtection="1">
      <alignment vertical="center"/>
      <protection locked="0"/>
    </xf>
    <xf numFmtId="0" fontId="33" fillId="0" borderId="0" xfId="0" applyFont="1" applyAlignment="1">
      <alignment vertical="center" wrapText="1"/>
    </xf>
    <xf numFmtId="0" fontId="35" fillId="0" borderId="0" xfId="0" applyFont="1" applyAlignment="1">
      <alignment wrapText="1"/>
    </xf>
    <xf numFmtId="0" fontId="53" fillId="3" borderId="27" xfId="0" applyFont="1" applyFill="1" applyBorder="1" applyAlignment="1">
      <alignment horizontal="center" vertical="center"/>
    </xf>
    <xf numFmtId="0" fontId="53" fillId="3" borderId="27" xfId="0" applyFont="1" applyFill="1" applyBorder="1" applyAlignment="1">
      <alignment horizontal="center" vertical="center" wrapText="1"/>
    </xf>
    <xf numFmtId="164" fontId="59" fillId="5" borderId="28" xfId="0" applyNumberFormat="1" applyFont="1" applyFill="1" applyBorder="1" applyAlignment="1" applyProtection="1">
      <alignment vertical="center"/>
      <protection locked="0"/>
    </xf>
    <xf numFmtId="0" fontId="0" fillId="0" borderId="0" xfId="0" applyAlignment="1">
      <alignment vertical="center"/>
    </xf>
    <xf numFmtId="164" fontId="59" fillId="5" borderId="26" xfId="0" applyNumberFormat="1" applyFont="1" applyFill="1" applyBorder="1" applyAlignment="1" applyProtection="1">
      <alignment horizontal="right" vertical="center" wrapText="1"/>
      <protection locked="0"/>
    </xf>
    <xf numFmtId="164" fontId="59" fillId="5" borderId="28" xfId="0" applyNumberFormat="1" applyFont="1" applyFill="1" applyBorder="1" applyAlignment="1" applyProtection="1">
      <alignment horizontal="right" vertical="center" wrapText="1"/>
      <protection locked="0"/>
    </xf>
    <xf numFmtId="0" fontId="60" fillId="0" borderId="0" xfId="0" applyFont="1"/>
    <xf numFmtId="0" fontId="35" fillId="0" borderId="0" xfId="0" applyFont="1" applyAlignment="1">
      <alignment vertical="center"/>
    </xf>
    <xf numFmtId="0" fontId="43" fillId="0" borderId="0" xfId="0" applyFont="1"/>
    <xf numFmtId="164" fontId="32" fillId="0" borderId="1" xfId="0" applyNumberFormat="1" applyFont="1" applyBorder="1"/>
    <xf numFmtId="164" fontId="32" fillId="0" borderId="2" xfId="0" applyNumberFormat="1" applyFont="1" applyBorder="1"/>
    <xf numFmtId="164" fontId="32" fillId="0" borderId="3" xfId="0" applyNumberFormat="1" applyFont="1" applyBorder="1"/>
    <xf numFmtId="164" fontId="42" fillId="0" borderId="4" xfId="0" applyNumberFormat="1" applyFont="1" applyBorder="1"/>
    <xf numFmtId="0" fontId="33" fillId="0" borderId="0" xfId="0" applyFont="1" applyAlignment="1">
      <alignment wrapText="1"/>
    </xf>
    <xf numFmtId="3" fontId="34" fillId="0" borderId="0" xfId="0" applyNumberFormat="1" applyFont="1"/>
    <xf numFmtId="0" fontId="36" fillId="0" borderId="0" xfId="0" applyFont="1"/>
    <xf numFmtId="0" fontId="35" fillId="0" borderId="0" xfId="22" applyFont="1" applyAlignment="1">
      <alignment horizontal="left" wrapText="1"/>
    </xf>
    <xf numFmtId="0" fontId="46" fillId="0" borderId="0" xfId="0" applyFont="1" applyAlignment="1">
      <alignment vertical="center"/>
    </xf>
    <xf numFmtId="0" fontId="47" fillId="0" borderId="0" xfId="0" applyFont="1"/>
    <xf numFmtId="0" fontId="47" fillId="0" borderId="0" xfId="6" applyFont="1"/>
    <xf numFmtId="0" fontId="46" fillId="0" borderId="0" xfId="6" applyFont="1" applyAlignment="1">
      <alignment vertical="center"/>
    </xf>
    <xf numFmtId="164" fontId="45" fillId="0" borderId="2" xfId="0" applyNumberFormat="1" applyFont="1" applyBorder="1"/>
    <xf numFmtId="164" fontId="32" fillId="0" borderId="6" xfId="0" applyNumberFormat="1" applyFont="1" applyBorder="1"/>
    <xf numFmtId="164" fontId="45" fillId="0" borderId="4" xfId="0" applyNumberFormat="1" applyFont="1" applyBorder="1"/>
    <xf numFmtId="164" fontId="45" fillId="0" borderId="5" xfId="0" applyNumberFormat="1" applyFont="1" applyBorder="1"/>
    <xf numFmtId="164" fontId="45" fillId="0" borderId="7" xfId="0" applyNumberFormat="1" applyFont="1" applyBorder="1"/>
    <xf numFmtId="164" fontId="45" fillId="0" borderId="8" xfId="0" applyNumberFormat="1" applyFont="1" applyBorder="1"/>
    <xf numFmtId="164" fontId="45" fillId="0" borderId="9" xfId="0" applyNumberFormat="1" applyFont="1" applyBorder="1"/>
    <xf numFmtId="164" fontId="55" fillId="0" borderId="15" xfId="0" applyNumberFormat="1" applyFont="1" applyBorder="1" applyAlignment="1">
      <alignment vertical="center"/>
    </xf>
    <xf numFmtId="164" fontId="62" fillId="5" borderId="26" xfId="0" applyNumberFormat="1" applyFont="1" applyFill="1" applyBorder="1" applyAlignment="1" applyProtection="1">
      <alignment horizontal="right" vertical="center" wrapText="1"/>
      <protection locked="0"/>
    </xf>
    <xf numFmtId="0" fontId="5" fillId="0" borderId="0" xfId="1" applyFill="1" applyAlignment="1" applyProtection="1"/>
    <xf numFmtId="0" fontId="63" fillId="0" borderId="0" xfId="0" applyFont="1"/>
    <xf numFmtId="3" fontId="54" fillId="0" borderId="15" xfId="0" applyNumberFormat="1" applyFont="1" applyBorder="1" applyAlignment="1">
      <alignment horizontal="right" vertical="center"/>
    </xf>
    <xf numFmtId="3" fontId="0" fillId="0" borderId="0" xfId="0" applyNumberFormat="1"/>
    <xf numFmtId="3" fontId="54" fillId="0" borderId="15" xfId="0" applyNumberFormat="1" applyFont="1" applyBorder="1" applyAlignment="1">
      <alignment vertical="center" wrapText="1"/>
    </xf>
    <xf numFmtId="3" fontId="59" fillId="5" borderId="26" xfId="0" applyNumberFormat="1" applyFont="1" applyFill="1" applyBorder="1" applyAlignment="1" applyProtection="1">
      <alignment vertical="center" wrapText="1"/>
      <protection locked="0"/>
    </xf>
    <xf numFmtId="0" fontId="58" fillId="3" borderId="16" xfId="0" applyFont="1" applyFill="1" applyBorder="1" applyAlignment="1">
      <alignment horizontal="center" vertical="center" wrapText="1"/>
    </xf>
    <xf numFmtId="0" fontId="50" fillId="0" borderId="0" xfId="6" applyFont="1"/>
    <xf numFmtId="3" fontId="59" fillId="5" borderId="28" xfId="0" applyNumberFormat="1" applyFont="1" applyFill="1" applyBorder="1" applyAlignment="1" applyProtection="1">
      <alignment vertical="center" wrapText="1"/>
      <protection locked="0"/>
    </xf>
    <xf numFmtId="3" fontId="54" fillId="0" borderId="0" xfId="0" applyNumberFormat="1" applyFont="1" applyAlignment="1">
      <alignment vertical="center" wrapText="1"/>
    </xf>
    <xf numFmtId="164" fontId="54" fillId="0" borderId="0" xfId="0" applyNumberFormat="1" applyFont="1" applyAlignment="1">
      <alignment vertical="center"/>
    </xf>
    <xf numFmtId="3" fontId="54" fillId="0" borderId="0" xfId="0" applyNumberFormat="1" applyFont="1" applyAlignment="1">
      <alignment vertical="center"/>
    </xf>
    <xf numFmtId="3" fontId="3" fillId="0" borderId="0" xfId="94" applyNumberFormat="1"/>
    <xf numFmtId="0" fontId="35" fillId="0" borderId="16" xfId="0" applyFont="1" applyBorder="1"/>
    <xf numFmtId="10" fontId="0" fillId="0" borderId="0" xfId="0" applyNumberFormat="1"/>
    <xf numFmtId="0" fontId="51" fillId="0" borderId="0" xfId="1" applyFont="1" applyAlignment="1" applyProtection="1">
      <alignment horizontal="left" vertical="center"/>
    </xf>
    <xf numFmtId="0" fontId="33" fillId="0" borderId="0" xfId="0" applyFont="1" applyAlignment="1">
      <alignment horizontal="left" vertical="center" wrapText="1"/>
    </xf>
    <xf numFmtId="166" fontId="54" fillId="0" borderId="15" xfId="0" applyNumberFormat="1" applyFont="1" applyBorder="1" applyAlignment="1">
      <alignment vertical="center"/>
    </xf>
    <xf numFmtId="165" fontId="59" fillId="5" borderId="26" xfId="0" applyNumberFormat="1" applyFont="1" applyFill="1" applyBorder="1" applyAlignment="1" applyProtection="1">
      <alignment horizontal="right" vertical="center" wrapText="1"/>
      <protection locked="0"/>
    </xf>
    <xf numFmtId="0" fontId="65" fillId="0" borderId="0" xfId="0" applyFont="1"/>
    <xf numFmtId="10" fontId="35" fillId="0" borderId="0" xfId="0" applyNumberFormat="1" applyFont="1"/>
    <xf numFmtId="0" fontId="54" fillId="0" borderId="0" xfId="0" applyFont="1"/>
    <xf numFmtId="0" fontId="54" fillId="0" borderId="0" xfId="189" applyFont="1"/>
    <xf numFmtId="167" fontId="35" fillId="0" borderId="0" xfId="0" applyNumberFormat="1" applyFont="1"/>
    <xf numFmtId="0" fontId="51" fillId="0" borderId="0" xfId="1" applyFont="1" applyAlignment="1" applyProtection="1">
      <alignment horizontal="left" vertical="center"/>
    </xf>
    <xf numFmtId="0" fontId="13" fillId="0" borderId="0" xfId="10" applyFont="1"/>
    <xf numFmtId="0" fontId="12" fillId="0" borderId="0" xfId="10" applyFont="1"/>
    <xf numFmtId="0" fontId="13" fillId="0" borderId="0" xfId="6" applyFont="1" applyAlignment="1">
      <alignment horizontal="center"/>
    </xf>
    <xf numFmtId="0" fontId="56" fillId="0" borderId="0" xfId="6" applyFont="1" applyAlignment="1">
      <alignment vertical="center" wrapText="1"/>
    </xf>
    <xf numFmtId="0" fontId="57" fillId="0" borderId="0" xfId="0" applyFont="1"/>
    <xf numFmtId="0" fontId="33" fillId="0" borderId="0" xfId="0" applyFont="1" applyAlignment="1">
      <alignment horizontal="left" vertical="center" wrapText="1"/>
    </xf>
    <xf numFmtId="0" fontId="0" fillId="0" borderId="0" xfId="0"/>
    <xf numFmtId="0" fontId="33" fillId="0" borderId="0" xfId="0" applyFont="1" applyAlignment="1">
      <alignment horizontal="left" wrapText="1"/>
    </xf>
  </cellXfs>
  <cellStyles count="190">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16" xfId="189" xr:uid="{1834219F-DBC5-4A01-A6CD-2AC8033924DF}"/>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Resumen!$B$233:$B$243</c:f>
              <c:strCache>
                <c:ptCount val="11"/>
                <c:pt idx="0">
                  <c:v>20-T1</c:v>
                </c:pt>
                <c:pt idx="1">
                  <c:v>20-T2</c:v>
                </c:pt>
                <c:pt idx="2">
                  <c:v>20-T3</c:v>
                </c:pt>
                <c:pt idx="3">
                  <c:v>20-T4</c:v>
                </c:pt>
                <c:pt idx="4">
                  <c:v>21-T1</c:v>
                </c:pt>
                <c:pt idx="5">
                  <c:v>21-T2</c:v>
                </c:pt>
                <c:pt idx="6">
                  <c:v>21-T3</c:v>
                </c:pt>
                <c:pt idx="7">
                  <c:v>21-T4</c:v>
                </c:pt>
                <c:pt idx="8">
                  <c:v>22-T1</c:v>
                </c:pt>
                <c:pt idx="9">
                  <c:v>22-T2</c:v>
                </c:pt>
                <c:pt idx="10">
                  <c:v>22-T3</c:v>
                </c:pt>
              </c:strCache>
            </c:strRef>
          </c:cat>
          <c:val>
            <c:numRef>
              <c:f>Resumen!$E$233:$E$243</c:f>
              <c:numCache>
                <c:formatCode>#,##0</c:formatCode>
                <c:ptCount val="11"/>
                <c:pt idx="0">
                  <c:v>2392</c:v>
                </c:pt>
                <c:pt idx="1">
                  <c:v>300</c:v>
                </c:pt>
                <c:pt idx="2">
                  <c:v>1564</c:v>
                </c:pt>
                <c:pt idx="3">
                  <c:v>2659</c:v>
                </c:pt>
                <c:pt idx="4">
                  <c:v>2548</c:v>
                </c:pt>
                <c:pt idx="5">
                  <c:v>2849</c:v>
                </c:pt>
                <c:pt idx="6">
                  <c:v>2203</c:v>
                </c:pt>
                <c:pt idx="7">
                  <c:v>2503</c:v>
                </c:pt>
                <c:pt idx="8">
                  <c:v>2755</c:v>
                </c:pt>
                <c:pt idx="9">
                  <c:v>2377</c:v>
                </c:pt>
                <c:pt idx="10">
                  <c:v>1530</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Resumen!$B$233:$B$243</c:f>
              <c:strCache>
                <c:ptCount val="11"/>
                <c:pt idx="0">
                  <c:v>20-T1</c:v>
                </c:pt>
                <c:pt idx="1">
                  <c:v>20-T2</c:v>
                </c:pt>
                <c:pt idx="2">
                  <c:v>20-T3</c:v>
                </c:pt>
                <c:pt idx="3">
                  <c:v>20-T4</c:v>
                </c:pt>
                <c:pt idx="4">
                  <c:v>21-T1</c:v>
                </c:pt>
                <c:pt idx="5">
                  <c:v>21-T2</c:v>
                </c:pt>
                <c:pt idx="6">
                  <c:v>21-T3</c:v>
                </c:pt>
                <c:pt idx="7">
                  <c:v>21-T4</c:v>
                </c:pt>
                <c:pt idx="8">
                  <c:v>22-T1</c:v>
                </c:pt>
                <c:pt idx="9">
                  <c:v>22-T2</c:v>
                </c:pt>
                <c:pt idx="10">
                  <c:v>22-T3</c:v>
                </c:pt>
              </c:strCache>
            </c:strRef>
          </c:cat>
          <c:val>
            <c:numRef>
              <c:f>Resumen!$G$233:$G$243</c:f>
              <c:numCache>
                <c:formatCode>#,##0</c:formatCode>
                <c:ptCount val="11"/>
                <c:pt idx="0">
                  <c:v>6896</c:v>
                </c:pt>
                <c:pt idx="1">
                  <c:v>1013</c:v>
                </c:pt>
                <c:pt idx="2">
                  <c:v>5190</c:v>
                </c:pt>
                <c:pt idx="3">
                  <c:v>8046</c:v>
                </c:pt>
                <c:pt idx="4">
                  <c:v>7866</c:v>
                </c:pt>
                <c:pt idx="5">
                  <c:v>8031</c:v>
                </c:pt>
                <c:pt idx="6">
                  <c:v>5999</c:v>
                </c:pt>
                <c:pt idx="7">
                  <c:v>7097</c:v>
                </c:pt>
                <c:pt idx="8">
                  <c:v>7625</c:v>
                </c:pt>
                <c:pt idx="9">
                  <c:v>7871</c:v>
                </c:pt>
                <c:pt idx="10">
                  <c:v>5455</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no empresario presentados por cada 100.000 habitantes. </a:t>
            </a:r>
          </a:p>
          <a:p>
            <a:pPr>
              <a:defRPr sz="1200"/>
            </a:pPr>
            <a:r>
              <a:rPr lang="es-ES" sz="1200" b="1"/>
              <a:t>Tercer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'!$I$54:$I$70</c:f>
              <c:numCache>
                <c:formatCode>#,##0.0</c:formatCode>
                <c:ptCount val="17"/>
                <c:pt idx="0">
                  <c:v>6.0841295423164485</c:v>
                </c:pt>
                <c:pt idx="1">
                  <c:v>8.5261011874670842</c:v>
                </c:pt>
                <c:pt idx="2">
                  <c:v>6.4708874772398977</c:v>
                </c:pt>
                <c:pt idx="3">
                  <c:v>7.6514086243277388</c:v>
                </c:pt>
                <c:pt idx="4">
                  <c:v>10.200274580364379</c:v>
                </c:pt>
                <c:pt idx="5">
                  <c:v>5.2971351042852115</c:v>
                </c:pt>
                <c:pt idx="6">
                  <c:v>4.3458742042408982</c:v>
                </c:pt>
                <c:pt idx="7">
                  <c:v>7.0168838895756878</c:v>
                </c:pt>
                <c:pt idx="8">
                  <c:v>10.985054929129051</c:v>
                </c:pt>
                <c:pt idx="9">
                  <c:v>7.484031610506638</c:v>
                </c:pt>
                <c:pt idx="10">
                  <c:v>4.0787482985454044</c:v>
                </c:pt>
                <c:pt idx="11">
                  <c:v>6.3588819077538208</c:v>
                </c:pt>
                <c:pt idx="12">
                  <c:v>5.8566621236760978</c:v>
                </c:pt>
                <c:pt idx="13">
                  <c:v>5.6156334010038922</c:v>
                </c:pt>
                <c:pt idx="14">
                  <c:v>4.520713911140847</c:v>
                </c:pt>
                <c:pt idx="15">
                  <c:v>1.9934749938949827</c:v>
                </c:pt>
                <c:pt idx="16">
                  <c:v>5.6340673271045594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1.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Tercer </a:t>
            </a:r>
            <a:r>
              <a:rPr lang="es-ES" b="1"/>
              <a:t>trimestre de 2022</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nat.empres'!$I$6:$I$22</c:f>
              <c:numCache>
                <c:formatCode>#,##0</c:formatCode>
                <c:ptCount val="17"/>
                <c:pt idx="0">
                  <c:v>115</c:v>
                </c:pt>
                <c:pt idx="1">
                  <c:v>16</c:v>
                </c:pt>
                <c:pt idx="2">
                  <c:v>35</c:v>
                </c:pt>
                <c:pt idx="3">
                  <c:v>29</c:v>
                </c:pt>
                <c:pt idx="4">
                  <c:v>20</c:v>
                </c:pt>
                <c:pt idx="5">
                  <c:v>8</c:v>
                </c:pt>
                <c:pt idx="6">
                  <c:v>46</c:v>
                </c:pt>
                <c:pt idx="7">
                  <c:v>56</c:v>
                </c:pt>
                <c:pt idx="8">
                  <c:v>786</c:v>
                </c:pt>
                <c:pt idx="9">
                  <c:v>117</c:v>
                </c:pt>
                <c:pt idx="10">
                  <c:v>17</c:v>
                </c:pt>
                <c:pt idx="11">
                  <c:v>39</c:v>
                </c:pt>
                <c:pt idx="12">
                  <c:v>146</c:v>
                </c:pt>
                <c:pt idx="13">
                  <c:v>40</c:v>
                </c:pt>
                <c:pt idx="14">
                  <c:v>17</c:v>
                </c:pt>
                <c:pt idx="15">
                  <c:v>39</c:v>
                </c:pt>
                <c:pt idx="16">
                  <c:v>4</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a:t>
            </a:r>
          </a:p>
          <a:p>
            <a:pPr>
              <a:defRPr/>
            </a:pPr>
            <a:r>
              <a:rPr lang="es-ES" sz="1400" b="1"/>
              <a:t>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nat.empres'!$I$54:$I$70</c:f>
              <c:numCache>
                <c:formatCode>#,##0.0</c:formatCode>
                <c:ptCount val="17"/>
                <c:pt idx="0">
                  <c:v>1.3276563517388835</c:v>
                </c:pt>
                <c:pt idx="1">
                  <c:v>1.2072355663670207</c:v>
                </c:pt>
                <c:pt idx="2">
                  <c:v>3.484324026206099</c:v>
                </c:pt>
                <c:pt idx="3">
                  <c:v>2.4654538900611604</c:v>
                </c:pt>
                <c:pt idx="4">
                  <c:v>0.91894365588868288</c:v>
                </c:pt>
                <c:pt idx="5">
                  <c:v>1.3670026075574739</c:v>
                </c:pt>
                <c:pt idx="6">
                  <c:v>1.940875858204673</c:v>
                </c:pt>
                <c:pt idx="7">
                  <c:v>2.7287881792794342</c:v>
                </c:pt>
                <c:pt idx="8">
                  <c:v>10.098541724322146</c:v>
                </c:pt>
                <c:pt idx="9">
                  <c:v>2.2982459276358966</c:v>
                </c:pt>
                <c:pt idx="10">
                  <c:v>1.612528397099346</c:v>
                </c:pt>
                <c:pt idx="11">
                  <c:v>1.4502713122947308</c:v>
                </c:pt>
                <c:pt idx="12">
                  <c:v>2.1647409368524309</c:v>
                </c:pt>
                <c:pt idx="13">
                  <c:v>2.6119225120948335</c:v>
                </c:pt>
                <c:pt idx="14">
                  <c:v>2.5617378829798132</c:v>
                </c:pt>
                <c:pt idx="15">
                  <c:v>1.7669437445887348</c:v>
                </c:pt>
                <c:pt idx="16">
                  <c:v>1.252014961578791</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Tercer</a:t>
            </a:r>
            <a:r>
              <a:rPr lang="es-ES" b="1" baseline="0"/>
              <a:t> </a:t>
            </a:r>
            <a:r>
              <a:rPr lang="es-ES" b="1"/>
              <a:t>trimestre de 2022</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TSJ'!$I$6:$I$22</c:f>
              <c:numCache>
                <c:formatCode>#,##0</c:formatCode>
                <c:ptCount val="17"/>
                <c:pt idx="0">
                  <c:v>932</c:v>
                </c:pt>
                <c:pt idx="1">
                  <c:v>157</c:v>
                </c:pt>
                <c:pt idx="2">
                  <c:v>140</c:v>
                </c:pt>
                <c:pt idx="3">
                  <c:v>170</c:v>
                </c:pt>
                <c:pt idx="4">
                  <c:v>288</c:v>
                </c:pt>
                <c:pt idx="5">
                  <c:v>51</c:v>
                </c:pt>
                <c:pt idx="6">
                  <c:v>203</c:v>
                </c:pt>
                <c:pt idx="7">
                  <c:v>278</c:v>
                </c:pt>
                <c:pt idx="8">
                  <c:v>2167</c:v>
                </c:pt>
                <c:pt idx="9">
                  <c:v>841</c:v>
                </c:pt>
                <c:pt idx="10">
                  <c:v>102</c:v>
                </c:pt>
                <c:pt idx="11">
                  <c:v>296</c:v>
                </c:pt>
                <c:pt idx="12">
                  <c:v>1150</c:v>
                </c:pt>
                <c:pt idx="13">
                  <c:v>177</c:v>
                </c:pt>
                <c:pt idx="14">
                  <c:v>65</c:v>
                </c:pt>
                <c:pt idx="15">
                  <c:v>178</c:v>
                </c:pt>
                <c:pt idx="16">
                  <c:v>30</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a:t>
            </a:r>
            <a:r>
              <a:rPr lang="es-ES" sz="1400" b="1" baseline="0"/>
              <a:t> Tercer</a:t>
            </a:r>
            <a:r>
              <a:rPr lang="es-ES" sz="1400" b="1"/>
              <a:t> trimestre de 2022</a:t>
            </a:r>
          </a:p>
        </c:rich>
      </c:tx>
      <c:layout>
        <c:manualLayout>
          <c:xMode val="edge"/>
          <c:yMode val="edge"/>
          <c:x val="0.1349137451307735"/>
          <c:y val="1.72599784250269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TSJ'!$I$54:$I$70</c:f>
              <c:numCache>
                <c:formatCode>#,##0.0</c:formatCode>
                <c:ptCount val="17"/>
                <c:pt idx="0">
                  <c:v>10.759788868005561</c:v>
                </c:pt>
                <c:pt idx="1">
                  <c:v>11.845998994976391</c:v>
                </c:pt>
                <c:pt idx="2">
                  <c:v>13.937296104824396</c:v>
                </c:pt>
                <c:pt idx="3">
                  <c:v>14.452660734841285</c:v>
                </c:pt>
                <c:pt idx="4">
                  <c:v>13.232788644797033</c:v>
                </c:pt>
                <c:pt idx="5">
                  <c:v>8.7146416231788972</c:v>
                </c:pt>
                <c:pt idx="6">
                  <c:v>8.5651695481640999</c:v>
                </c:pt>
                <c:pt idx="7">
                  <c:v>13.546484175708621</c:v>
                </c:pt>
                <c:pt idx="8">
                  <c:v>27.841653837921232</c:v>
                </c:pt>
                <c:pt idx="9">
                  <c:v>16.519870300357169</c:v>
                </c:pt>
                <c:pt idx="10">
                  <c:v>9.6751703825960771</c:v>
                </c:pt>
                <c:pt idx="11">
                  <c:v>11.007187395877956</c:v>
                </c:pt>
                <c:pt idx="12">
                  <c:v>17.051041625892438</c:v>
                </c:pt>
                <c:pt idx="13">
                  <c:v>11.557757116019639</c:v>
                </c:pt>
                <c:pt idx="14">
                  <c:v>9.7948801408051693</c:v>
                </c:pt>
                <c:pt idx="15">
                  <c:v>8.0645124753024309</c:v>
                </c:pt>
                <c:pt idx="16">
                  <c:v>9.3901122118409326</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TSJ'!$I$6:$I$22</c:f>
              <c:numCache>
                <c:formatCode>#,##0</c:formatCode>
                <c:ptCount val="17"/>
                <c:pt idx="0">
                  <c:v>4923</c:v>
                </c:pt>
                <c:pt idx="1">
                  <c:v>674</c:v>
                </c:pt>
                <c:pt idx="2">
                  <c:v>509</c:v>
                </c:pt>
                <c:pt idx="3">
                  <c:v>553</c:v>
                </c:pt>
                <c:pt idx="4">
                  <c:v>2079</c:v>
                </c:pt>
                <c:pt idx="5">
                  <c:v>253</c:v>
                </c:pt>
                <c:pt idx="6">
                  <c:v>1141</c:v>
                </c:pt>
                <c:pt idx="7">
                  <c:v>869</c:v>
                </c:pt>
                <c:pt idx="8">
                  <c:v>5770</c:v>
                </c:pt>
                <c:pt idx="9">
                  <c:v>3519</c:v>
                </c:pt>
                <c:pt idx="10">
                  <c:v>396</c:v>
                </c:pt>
                <c:pt idx="11">
                  <c:v>1324</c:v>
                </c:pt>
                <c:pt idx="12">
                  <c:v>5761</c:v>
                </c:pt>
                <c:pt idx="13">
                  <c:v>880</c:v>
                </c:pt>
                <c:pt idx="14">
                  <c:v>215</c:v>
                </c:pt>
                <c:pt idx="15">
                  <c:v>1195</c:v>
                </c:pt>
                <c:pt idx="16">
                  <c:v>106</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702724659417566E-2"/>
          <c:y val="0.21188235294117649"/>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TSJ'!$I$53:$I$69</c:f>
              <c:numCache>
                <c:formatCode>#,##0.0</c:formatCode>
                <c:ptCount val="17"/>
                <c:pt idx="0">
                  <c:v>56.835236692265418</c:v>
                </c:pt>
                <c:pt idx="1">
                  <c:v>50.854798233210751</c:v>
                </c:pt>
                <c:pt idx="2">
                  <c:v>50.672026552540125</c:v>
                </c:pt>
                <c:pt idx="3">
                  <c:v>47.013655213924885</c:v>
                </c:pt>
                <c:pt idx="4">
                  <c:v>95.524193029628577</c:v>
                </c:pt>
                <c:pt idx="5">
                  <c:v>43.231457464005111</c:v>
                </c:pt>
                <c:pt idx="6">
                  <c:v>48.142159874163738</c:v>
                </c:pt>
                <c:pt idx="7">
                  <c:v>42.344945139175508</c:v>
                </c:pt>
                <c:pt idx="8">
                  <c:v>74.133060749794879</c:v>
                </c:pt>
                <c:pt idx="9">
                  <c:v>69.124165977356583</c:v>
                </c:pt>
                <c:pt idx="10">
                  <c:v>37.562426191255355</c:v>
                </c:pt>
                <c:pt idx="11">
                  <c:v>49.234851730210856</c:v>
                </c:pt>
                <c:pt idx="12">
                  <c:v>85.418305049362019</c:v>
                </c:pt>
                <c:pt idx="13">
                  <c:v>57.462295266086336</c:v>
                </c:pt>
                <c:pt idx="14">
                  <c:v>32.398449696509402</c:v>
                </c:pt>
                <c:pt idx="15">
                  <c:v>54.140968584193281</c:v>
                </c:pt>
                <c:pt idx="16">
                  <c:v>33.178396481837957</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Tercer</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TSJ'!$I$6:$I$22</c:f>
              <c:numCache>
                <c:formatCode>#,##0</c:formatCode>
                <c:ptCount val="17"/>
                <c:pt idx="0">
                  <c:v>4998</c:v>
                </c:pt>
                <c:pt idx="1">
                  <c:v>579</c:v>
                </c:pt>
                <c:pt idx="2">
                  <c:v>687</c:v>
                </c:pt>
                <c:pt idx="3">
                  <c:v>674</c:v>
                </c:pt>
                <c:pt idx="4">
                  <c:v>1878</c:v>
                </c:pt>
                <c:pt idx="5">
                  <c:v>377</c:v>
                </c:pt>
                <c:pt idx="6">
                  <c:v>1514</c:v>
                </c:pt>
                <c:pt idx="7">
                  <c:v>961</c:v>
                </c:pt>
                <c:pt idx="8">
                  <c:v>3365</c:v>
                </c:pt>
                <c:pt idx="9">
                  <c:v>2431</c:v>
                </c:pt>
                <c:pt idx="10">
                  <c:v>415</c:v>
                </c:pt>
                <c:pt idx="11">
                  <c:v>1820</c:v>
                </c:pt>
                <c:pt idx="12">
                  <c:v>3700</c:v>
                </c:pt>
                <c:pt idx="13">
                  <c:v>542</c:v>
                </c:pt>
                <c:pt idx="14">
                  <c:v>234</c:v>
                </c:pt>
                <c:pt idx="15">
                  <c:v>1672</c:v>
                </c:pt>
                <c:pt idx="16">
                  <c:v>203</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a:t>Tercer trimestre de 2022</a:t>
            </a:r>
          </a:p>
        </c:rich>
      </c:tx>
      <c:layout>
        <c:manualLayout>
          <c:xMode val="edge"/>
          <c:yMode val="edge"/>
          <c:x val="0.15614126910606765"/>
          <c:y val="1.21458293323090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TSJ'!$I$52:$I$68</c:f>
              <c:numCache>
                <c:formatCode>#,##0.0</c:formatCode>
                <c:ptCount val="17"/>
                <c:pt idx="0">
                  <c:v>57.701099530355989</c:v>
                </c:pt>
                <c:pt idx="1">
                  <c:v>43.686837057906565</c:v>
                </c:pt>
                <c:pt idx="2">
                  <c:v>68.392303028673993</c:v>
                </c:pt>
                <c:pt idx="3">
                  <c:v>57.300549031076621</c:v>
                </c:pt>
                <c:pt idx="4">
                  <c:v>86.288809287947316</c:v>
                </c:pt>
                <c:pt idx="5">
                  <c:v>64.41999788114596</c:v>
                </c:pt>
                <c:pt idx="6">
                  <c:v>63.880131506997273</c:v>
                </c:pt>
                <c:pt idx="7">
                  <c:v>46.827954290848858</c:v>
                </c:pt>
                <c:pt idx="8">
                  <c:v>43.233578756162871</c:v>
                </c:pt>
                <c:pt idx="9">
                  <c:v>47.752443163101411</c:v>
                </c:pt>
                <c:pt idx="10">
                  <c:v>39.364663811542862</c:v>
                </c:pt>
                <c:pt idx="11">
                  <c:v>67.679327907087441</c:v>
                </c:pt>
                <c:pt idx="12">
                  <c:v>54.859873057219147</c:v>
                </c:pt>
                <c:pt idx="13">
                  <c:v>35.391550038885001</c:v>
                </c:pt>
                <c:pt idx="14">
                  <c:v>35.261568506898612</c:v>
                </c:pt>
                <c:pt idx="15">
                  <c:v>75.752049768009343</c:v>
                </c:pt>
                <c:pt idx="16">
                  <c:v>63.539759300123634</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Tercer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'!$I$6:$I$22</c:f>
              <c:numCache>
                <c:formatCode>#,##0</c:formatCode>
                <c:ptCount val="17"/>
                <c:pt idx="0">
                  <c:v>1250</c:v>
                </c:pt>
                <c:pt idx="1">
                  <c:v>101</c:v>
                </c:pt>
                <c:pt idx="2">
                  <c:v>58</c:v>
                </c:pt>
                <c:pt idx="3">
                  <c:v>88</c:v>
                </c:pt>
                <c:pt idx="4">
                  <c:v>205</c:v>
                </c:pt>
                <c:pt idx="5">
                  <c:v>57</c:v>
                </c:pt>
                <c:pt idx="6">
                  <c:v>201</c:v>
                </c:pt>
                <c:pt idx="7">
                  <c:v>259</c:v>
                </c:pt>
                <c:pt idx="8">
                  <c:v>1114</c:v>
                </c:pt>
                <c:pt idx="9">
                  <c:v>973</c:v>
                </c:pt>
                <c:pt idx="10">
                  <c:v>83</c:v>
                </c:pt>
                <c:pt idx="11">
                  <c:v>164</c:v>
                </c:pt>
                <c:pt idx="12">
                  <c:v>594</c:v>
                </c:pt>
                <c:pt idx="13">
                  <c:v>295</c:v>
                </c:pt>
                <c:pt idx="14">
                  <c:v>31</c:v>
                </c:pt>
                <c:pt idx="15">
                  <c:v>117</c:v>
                </c:pt>
                <c:pt idx="16">
                  <c:v>47</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Resumen!$B$35:$B$67</c:f>
              <c:strCache>
                <c:ptCount val="33"/>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pt idx="29">
                  <c:v>21-T4</c:v>
                </c:pt>
                <c:pt idx="30">
                  <c:v>22-T1</c:v>
                </c:pt>
                <c:pt idx="31">
                  <c:v>22-T2</c:v>
                </c:pt>
                <c:pt idx="32">
                  <c:v>22-T3</c:v>
                </c:pt>
              </c:strCache>
            </c:strRef>
          </c:cat>
          <c:val>
            <c:numRef>
              <c:f>Resumen!$C$35:$C$67</c:f>
              <c:numCache>
                <c:formatCode>#,##0</c:formatCode>
                <c:ptCount val="33"/>
                <c:pt idx="0">
                  <c:v>27571</c:v>
                </c:pt>
                <c:pt idx="1">
                  <c:v>27278</c:v>
                </c:pt>
                <c:pt idx="2">
                  <c:v>28755</c:v>
                </c:pt>
                <c:pt idx="3">
                  <c:v>26417</c:v>
                </c:pt>
                <c:pt idx="4">
                  <c:v>24957</c:v>
                </c:pt>
                <c:pt idx="5">
                  <c:v>24328</c:v>
                </c:pt>
                <c:pt idx="6">
                  <c:v>25182</c:v>
                </c:pt>
                <c:pt idx="7">
                  <c:v>25866</c:v>
                </c:pt>
                <c:pt idx="8">
                  <c:v>23364</c:v>
                </c:pt>
                <c:pt idx="9">
                  <c:v>24509</c:v>
                </c:pt>
                <c:pt idx="10">
                  <c:v>27166</c:v>
                </c:pt>
                <c:pt idx="11">
                  <c:v>25869</c:v>
                </c:pt>
                <c:pt idx="12">
                  <c:v>26101</c:v>
                </c:pt>
                <c:pt idx="13">
                  <c:v>25688</c:v>
                </c:pt>
                <c:pt idx="14">
                  <c:v>27589</c:v>
                </c:pt>
                <c:pt idx="15">
                  <c:v>25785</c:v>
                </c:pt>
                <c:pt idx="16">
                  <c:v>26669</c:v>
                </c:pt>
                <c:pt idx="17">
                  <c:v>27251</c:v>
                </c:pt>
                <c:pt idx="18">
                  <c:v>29386</c:v>
                </c:pt>
                <c:pt idx="19">
                  <c:v>28121</c:v>
                </c:pt>
                <c:pt idx="20">
                  <c:v>30981</c:v>
                </c:pt>
                <c:pt idx="21">
                  <c:v>31561</c:v>
                </c:pt>
                <c:pt idx="22">
                  <c:v>30597</c:v>
                </c:pt>
                <c:pt idx="23">
                  <c:v>27401</c:v>
                </c:pt>
                <c:pt idx="24">
                  <c:v>41597</c:v>
                </c:pt>
                <c:pt idx="25">
                  <c:v>29692</c:v>
                </c:pt>
                <c:pt idx="26">
                  <c:v>34461</c:v>
                </c:pt>
                <c:pt idx="27">
                  <c:v>28179</c:v>
                </c:pt>
                <c:pt idx="28">
                  <c:v>26434</c:v>
                </c:pt>
                <c:pt idx="29">
                  <c:v>28219</c:v>
                </c:pt>
                <c:pt idx="30">
                  <c:v>30126</c:v>
                </c:pt>
                <c:pt idx="31">
                  <c:v>28753</c:v>
                </c:pt>
                <c:pt idx="32">
                  <c:v>30167</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Resumen!$B$35:$B$67</c:f>
              <c:strCache>
                <c:ptCount val="33"/>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pt idx="29">
                  <c:v>21-T4</c:v>
                </c:pt>
                <c:pt idx="30">
                  <c:v>22-T1</c:v>
                </c:pt>
                <c:pt idx="31">
                  <c:v>22-T2</c:v>
                </c:pt>
                <c:pt idx="32">
                  <c:v>22-T3</c:v>
                </c:pt>
              </c:strCache>
            </c:strRef>
          </c:cat>
          <c:val>
            <c:numRef>
              <c:f>Resumen!$D$35:$D$67</c:f>
              <c:numCache>
                <c:formatCode>#,##0</c:formatCode>
                <c:ptCount val="33"/>
                <c:pt idx="0">
                  <c:v>27999</c:v>
                </c:pt>
                <c:pt idx="1">
                  <c:v>34299</c:v>
                </c:pt>
                <c:pt idx="2">
                  <c:v>38621</c:v>
                </c:pt>
                <c:pt idx="3">
                  <c:v>31470</c:v>
                </c:pt>
                <c:pt idx="4">
                  <c:v>26018</c:v>
                </c:pt>
                <c:pt idx="5">
                  <c:v>29112</c:v>
                </c:pt>
                <c:pt idx="6">
                  <c:v>27945</c:v>
                </c:pt>
                <c:pt idx="7">
                  <c:v>30682</c:v>
                </c:pt>
                <c:pt idx="8">
                  <c:v>24220</c:v>
                </c:pt>
                <c:pt idx="9">
                  <c:v>29081</c:v>
                </c:pt>
                <c:pt idx="10">
                  <c:v>34041</c:v>
                </c:pt>
                <c:pt idx="11">
                  <c:v>32047</c:v>
                </c:pt>
                <c:pt idx="12">
                  <c:v>26854</c:v>
                </c:pt>
                <c:pt idx="13">
                  <c:v>29408</c:v>
                </c:pt>
                <c:pt idx="14">
                  <c:v>31392</c:v>
                </c:pt>
                <c:pt idx="15">
                  <c:v>33573</c:v>
                </c:pt>
                <c:pt idx="16">
                  <c:v>27761</c:v>
                </c:pt>
                <c:pt idx="17">
                  <c:v>31480</c:v>
                </c:pt>
                <c:pt idx="18">
                  <c:v>34020</c:v>
                </c:pt>
                <c:pt idx="19">
                  <c:v>33623</c:v>
                </c:pt>
                <c:pt idx="20">
                  <c:v>28752</c:v>
                </c:pt>
                <c:pt idx="21">
                  <c:v>34857</c:v>
                </c:pt>
                <c:pt idx="22">
                  <c:v>32408</c:v>
                </c:pt>
                <c:pt idx="23">
                  <c:v>21297</c:v>
                </c:pt>
                <c:pt idx="24">
                  <c:v>32446</c:v>
                </c:pt>
                <c:pt idx="25">
                  <c:v>31906</c:v>
                </c:pt>
                <c:pt idx="26">
                  <c:v>34356</c:v>
                </c:pt>
                <c:pt idx="27">
                  <c:v>32151</c:v>
                </c:pt>
                <c:pt idx="28">
                  <c:v>25447</c:v>
                </c:pt>
                <c:pt idx="29">
                  <c:v>30377</c:v>
                </c:pt>
                <c:pt idx="30">
                  <c:v>31990</c:v>
                </c:pt>
                <c:pt idx="31">
                  <c:v>30414</c:v>
                </c:pt>
                <c:pt idx="32">
                  <c:v>26050</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Tercer trimestre de 2022</a:t>
            </a:r>
          </a:p>
        </c:rich>
      </c:tx>
      <c:layout>
        <c:manualLayout>
          <c:xMode val="edge"/>
          <c:yMode val="edge"/>
          <c:x val="0.11645097990511438"/>
          <c:y val="2.409637792227874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5708040438162893E-2"/>
          <c:y val="0.21698788319012013"/>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'!$I$52:$I$68</c:f>
              <c:numCache>
                <c:formatCode>#,##0.0</c:formatCode>
                <c:ptCount val="17"/>
                <c:pt idx="0">
                  <c:v>14.431047301509604</c:v>
                </c:pt>
                <c:pt idx="1">
                  <c:v>7.6206745126918181</c:v>
                </c:pt>
                <c:pt idx="2">
                  <c:v>5.7740226719986776</c:v>
                </c:pt>
                <c:pt idx="3">
                  <c:v>7.4813773215648993</c:v>
                </c:pt>
                <c:pt idx="4">
                  <c:v>9.4191724728589978</c:v>
                </c:pt>
                <c:pt idx="5">
                  <c:v>9.7398935788470027</c:v>
                </c:pt>
                <c:pt idx="6">
                  <c:v>8.4807836412856368</c:v>
                </c:pt>
                <c:pt idx="7">
                  <c:v>12.620645329167383</c:v>
                </c:pt>
                <c:pt idx="8">
                  <c:v>14.312691451520191</c:v>
                </c:pt>
                <c:pt idx="9">
                  <c:v>19.112763141792541</c:v>
                </c:pt>
                <c:pt idx="10">
                  <c:v>7.8729327623085705</c:v>
                </c:pt>
                <c:pt idx="11">
                  <c:v>6.0985768004188676</c:v>
                </c:pt>
                <c:pt idx="12">
                  <c:v>8.8072336745913979</c:v>
                </c:pt>
                <c:pt idx="13">
                  <c:v>19.262928526699397</c:v>
                </c:pt>
                <c:pt idx="14">
                  <c:v>4.6714043748455421</c:v>
                </c:pt>
                <c:pt idx="15">
                  <c:v>5.3008312337662042</c:v>
                </c:pt>
                <c:pt idx="16">
                  <c:v>14.711175798550792</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'!$I$6:$I$22</c:f>
              <c:numCache>
                <c:formatCode>#,##0</c:formatCode>
                <c:ptCount val="17"/>
                <c:pt idx="0">
                  <c:v>38553</c:v>
                </c:pt>
                <c:pt idx="1">
                  <c:v>5381</c:v>
                </c:pt>
                <c:pt idx="2">
                  <c:v>4389</c:v>
                </c:pt>
                <c:pt idx="3">
                  <c:v>5378</c:v>
                </c:pt>
                <c:pt idx="4">
                  <c:v>13863</c:v>
                </c:pt>
                <c:pt idx="5">
                  <c:v>2075</c:v>
                </c:pt>
                <c:pt idx="6">
                  <c:v>8919</c:v>
                </c:pt>
                <c:pt idx="7">
                  <c:v>8421</c:v>
                </c:pt>
                <c:pt idx="8">
                  <c:v>33657</c:v>
                </c:pt>
                <c:pt idx="9">
                  <c:v>24295</c:v>
                </c:pt>
                <c:pt idx="10">
                  <c:v>3853</c:v>
                </c:pt>
                <c:pt idx="11">
                  <c:v>9831</c:v>
                </c:pt>
                <c:pt idx="12">
                  <c:v>33611</c:v>
                </c:pt>
                <c:pt idx="13">
                  <c:v>7048</c:v>
                </c:pt>
                <c:pt idx="14">
                  <c:v>1558</c:v>
                </c:pt>
                <c:pt idx="15">
                  <c:v>4226</c:v>
                </c:pt>
                <c:pt idx="16">
                  <c:v>1035</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'!$I$53:$I$69</c:f>
              <c:numCache>
                <c:formatCode>#,##0.0</c:formatCode>
                <c:ptCount val="17"/>
                <c:pt idx="0">
                  <c:v>445.08813329207982</c:v>
                </c:pt>
                <c:pt idx="1">
                  <c:v>406.00841141380863</c:v>
                </c:pt>
                <c:pt idx="2">
                  <c:v>436.93423288624479</c:v>
                </c:pt>
                <c:pt idx="3">
                  <c:v>457.21417312927315</c:v>
                </c:pt>
                <c:pt idx="4">
                  <c:v>636.96579507924048</c:v>
                </c:pt>
                <c:pt idx="5">
                  <c:v>354.5663013352198</c:v>
                </c:pt>
                <c:pt idx="6">
                  <c:v>376.31895172451038</c:v>
                </c:pt>
                <c:pt idx="7">
                  <c:v>410.34152245914498</c:v>
                </c:pt>
                <c:pt idx="8">
                  <c:v>432.42572368385555</c:v>
                </c:pt>
                <c:pt idx="9">
                  <c:v>477.22978471721456</c:v>
                </c:pt>
                <c:pt idx="10">
                  <c:v>365.47481847198708</c:v>
                </c:pt>
                <c:pt idx="11">
                  <c:v>365.57993002998711</c:v>
                </c:pt>
                <c:pt idx="12">
                  <c:v>498.35005225032228</c:v>
                </c:pt>
                <c:pt idx="13">
                  <c:v>460.22074663110971</c:v>
                </c:pt>
                <c:pt idx="14">
                  <c:v>234.77574245191465</c:v>
                </c:pt>
                <c:pt idx="15">
                  <c:v>191.46421191364084</c:v>
                </c:pt>
                <c:pt idx="16">
                  <c:v>323.95887130851213</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TSJ'!$B$6:$B$21</c:f>
              <c:strCache>
                <c:ptCount val="16"/>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strCache>
            </c:strRef>
          </c:cat>
          <c:val>
            <c:numRef>
              <c:f>'Lanzamientos practic. total TSJ'!$I$6:$I$22</c:f>
              <c:numCache>
                <c:formatCode>#,##0</c:formatCode>
                <c:ptCount val="17"/>
                <c:pt idx="0">
                  <c:v>1303</c:v>
                </c:pt>
                <c:pt idx="1">
                  <c:v>164</c:v>
                </c:pt>
                <c:pt idx="2">
                  <c:v>140</c:v>
                </c:pt>
                <c:pt idx="3">
                  <c:v>256</c:v>
                </c:pt>
                <c:pt idx="4">
                  <c:v>514</c:v>
                </c:pt>
                <c:pt idx="5">
                  <c:v>85</c:v>
                </c:pt>
                <c:pt idx="6">
                  <c:v>289</c:v>
                </c:pt>
                <c:pt idx="7">
                  <c:v>262</c:v>
                </c:pt>
                <c:pt idx="8">
                  <c:v>1724</c:v>
                </c:pt>
                <c:pt idx="9">
                  <c:v>935</c:v>
                </c:pt>
                <c:pt idx="10">
                  <c:v>58</c:v>
                </c:pt>
                <c:pt idx="11">
                  <c:v>306</c:v>
                </c:pt>
                <c:pt idx="12">
                  <c:v>774</c:v>
                </c:pt>
                <c:pt idx="13">
                  <c:v>339</c:v>
                </c:pt>
                <c:pt idx="14">
                  <c:v>47</c:v>
                </c:pt>
                <c:pt idx="15">
                  <c:v>153</c:v>
                </c:pt>
                <c:pt idx="16">
                  <c:v>48</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Tercer trimestre de 2022</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TSJ'!$I$54:$I$70</c:f>
              <c:numCache>
                <c:formatCode>#,##0.0</c:formatCode>
                <c:ptCount val="17"/>
                <c:pt idx="0">
                  <c:v>15.042923707093609</c:v>
                </c:pt>
                <c:pt idx="1">
                  <c:v>12.374164555261963</c:v>
                </c:pt>
                <c:pt idx="2">
                  <c:v>13.937296104824396</c:v>
                </c:pt>
                <c:pt idx="3">
                  <c:v>21.764006753643347</c:v>
                </c:pt>
                <c:pt idx="4">
                  <c:v>23.616851956339151</c:v>
                </c:pt>
                <c:pt idx="5">
                  <c:v>14.52440270529816</c:v>
                </c:pt>
                <c:pt idx="6">
                  <c:v>12.193763543938054</c:v>
                </c:pt>
                <c:pt idx="7">
                  <c:v>12.76683041020021</c:v>
                </c:pt>
                <c:pt idx="8">
                  <c:v>22.149982102711675</c:v>
                </c:pt>
                <c:pt idx="9">
                  <c:v>18.36632429350054</c:v>
                </c:pt>
                <c:pt idx="10">
                  <c:v>5.5015674724565917</c:v>
                </c:pt>
                <c:pt idx="11">
                  <c:v>11.379051834927889</c:v>
                </c:pt>
                <c:pt idx="12">
                  <c:v>11.476092363861518</c:v>
                </c:pt>
                <c:pt idx="13">
                  <c:v>22.136043290003713</c:v>
                </c:pt>
                <c:pt idx="14">
                  <c:v>7.0824517941206606</c:v>
                </c:pt>
                <c:pt idx="15">
                  <c:v>6.9318562287711902</c:v>
                </c:pt>
                <c:pt idx="16">
                  <c:v>15.024179538945491</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ejecuciones hipotecarias practicados. </a:t>
            </a:r>
          </a:p>
          <a:p>
            <a:pPr>
              <a:defRPr sz="1200"/>
            </a:pPr>
            <a:r>
              <a:rPr lang="es-ES" sz="1200" b="1" baseline="0"/>
              <a:t> Tercer </a:t>
            </a:r>
            <a:r>
              <a:rPr lang="es-ES" sz="1200" b="1"/>
              <a:t>trimestre de 2022</a:t>
            </a:r>
          </a:p>
        </c:rich>
      </c:tx>
      <c:layout>
        <c:manualLayout>
          <c:xMode val="edge"/>
          <c:yMode val="edge"/>
          <c:x val="0.18245006050890344"/>
          <c:y val="2.469135802469135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TSJ'!$I$6:$I$22</c:f>
              <c:numCache>
                <c:formatCode>#,##0</c:formatCode>
                <c:ptCount val="17"/>
                <c:pt idx="0">
                  <c:v>332</c:v>
                </c:pt>
                <c:pt idx="1">
                  <c:v>37</c:v>
                </c:pt>
                <c:pt idx="2">
                  <c:v>22</c:v>
                </c:pt>
                <c:pt idx="3">
                  <c:v>16</c:v>
                </c:pt>
                <c:pt idx="4">
                  <c:v>56</c:v>
                </c:pt>
                <c:pt idx="5">
                  <c:v>14</c:v>
                </c:pt>
                <c:pt idx="6">
                  <c:v>50</c:v>
                </c:pt>
                <c:pt idx="7">
                  <c:v>39</c:v>
                </c:pt>
                <c:pt idx="8">
                  <c:v>376</c:v>
                </c:pt>
                <c:pt idx="9">
                  <c:v>271</c:v>
                </c:pt>
                <c:pt idx="10">
                  <c:v>10</c:v>
                </c:pt>
                <c:pt idx="11">
                  <c:v>51</c:v>
                </c:pt>
                <c:pt idx="12">
                  <c:v>77</c:v>
                </c:pt>
                <c:pt idx="13">
                  <c:v>132</c:v>
                </c:pt>
                <c:pt idx="14">
                  <c:v>12</c:v>
                </c:pt>
                <c:pt idx="15">
                  <c:v>29</c:v>
                </c:pt>
                <c:pt idx="16">
                  <c:v>6</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TSJ'!$I$54:$I$70</c:f>
              <c:numCache>
                <c:formatCode>#,##0.0</c:formatCode>
                <c:ptCount val="17"/>
                <c:pt idx="0">
                  <c:v>3.8328861632809503</c:v>
                </c:pt>
                <c:pt idx="1">
                  <c:v>2.7917322472237358</c:v>
                </c:pt>
                <c:pt idx="2">
                  <c:v>2.1901465307581192</c:v>
                </c:pt>
                <c:pt idx="3">
                  <c:v>1.3602504221027092</c:v>
                </c:pt>
                <c:pt idx="4">
                  <c:v>2.5730422364883117</c:v>
                </c:pt>
                <c:pt idx="5">
                  <c:v>2.3922545632255794</c:v>
                </c:pt>
                <c:pt idx="6">
                  <c:v>2.1096476719616013</c:v>
                </c:pt>
                <c:pt idx="7">
                  <c:v>1.9004060534267488</c:v>
                </c:pt>
                <c:pt idx="8">
                  <c:v>4.8308545653245885</c:v>
                </c:pt>
                <c:pt idx="9">
                  <c:v>5.3232875759771625</c:v>
                </c:pt>
                <c:pt idx="10">
                  <c:v>0.94854611594079175</c:v>
                </c:pt>
                <c:pt idx="11">
                  <c:v>1.896508639154648</c:v>
                </c:pt>
                <c:pt idx="12">
                  <c:v>1.1416784392988848</c:v>
                </c:pt>
                <c:pt idx="13">
                  <c:v>8.6193442899129522</c:v>
                </c:pt>
                <c:pt idx="14">
                  <c:v>1.8082855644563389</c:v>
                </c:pt>
                <c:pt idx="15">
                  <c:v>1.3138812459762388</c:v>
                </c:pt>
                <c:pt idx="16">
                  <c:v>1.8780224423681864</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Tercer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TSJ'!$I$6:$I$22</c:f>
              <c:numCache>
                <c:formatCode>#,##0</c:formatCode>
                <c:ptCount val="17"/>
                <c:pt idx="0">
                  <c:v>888</c:v>
                </c:pt>
                <c:pt idx="1">
                  <c:v>122</c:v>
                </c:pt>
                <c:pt idx="2">
                  <c:v>116</c:v>
                </c:pt>
                <c:pt idx="3">
                  <c:v>224</c:v>
                </c:pt>
                <c:pt idx="4">
                  <c:v>429</c:v>
                </c:pt>
                <c:pt idx="5">
                  <c:v>69</c:v>
                </c:pt>
                <c:pt idx="6">
                  <c:v>219</c:v>
                </c:pt>
                <c:pt idx="7">
                  <c:v>204</c:v>
                </c:pt>
                <c:pt idx="8">
                  <c:v>1197</c:v>
                </c:pt>
                <c:pt idx="9">
                  <c:v>631</c:v>
                </c:pt>
                <c:pt idx="10">
                  <c:v>46</c:v>
                </c:pt>
                <c:pt idx="11">
                  <c:v>249</c:v>
                </c:pt>
                <c:pt idx="12">
                  <c:v>683</c:v>
                </c:pt>
                <c:pt idx="13">
                  <c:v>186</c:v>
                </c:pt>
                <c:pt idx="14">
                  <c:v>34</c:v>
                </c:pt>
                <c:pt idx="15">
                  <c:v>116</c:v>
                </c:pt>
                <c:pt idx="16">
                  <c:v>42</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Tercer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9213566389307716E-2"/>
          <c:y val="0.20585558852621166"/>
          <c:w val="0.94187390405986482"/>
          <c:h val="0.7082760500634750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TSJ'!$I$54:$I$70</c:f>
              <c:numCache>
                <c:formatCode>#,##0.0</c:formatCode>
                <c:ptCount val="17"/>
                <c:pt idx="0">
                  <c:v>10.251816002992422</c:v>
                </c:pt>
                <c:pt idx="1">
                  <c:v>9.2051711935485319</c:v>
                </c:pt>
                <c:pt idx="2">
                  <c:v>11.548045343997355</c:v>
                </c:pt>
                <c:pt idx="3">
                  <c:v>19.043505909437926</c:v>
                </c:pt>
                <c:pt idx="4">
                  <c:v>19.711341418812246</c:v>
                </c:pt>
                <c:pt idx="5">
                  <c:v>11.790397490183212</c:v>
                </c:pt>
                <c:pt idx="6">
                  <c:v>9.2402568031918122</c:v>
                </c:pt>
                <c:pt idx="7">
                  <c:v>9.9405855102322249</c:v>
                </c:pt>
                <c:pt idx="8">
                  <c:v>15.379076900780671</c:v>
                </c:pt>
                <c:pt idx="9">
                  <c:v>12.394813507164535</c:v>
                </c:pt>
                <c:pt idx="10">
                  <c:v>4.3633121333276419</c:v>
                </c:pt>
                <c:pt idx="11">
                  <c:v>9.2594245323432816</c:v>
                </c:pt>
                <c:pt idx="12">
                  <c:v>10.126836026508292</c:v>
                </c:pt>
                <c:pt idx="13">
                  <c:v>12.145439681240976</c:v>
                </c:pt>
                <c:pt idx="14">
                  <c:v>5.1234757659596264</c:v>
                </c:pt>
                <c:pt idx="15">
                  <c:v>5.2555249839049551</c:v>
                </c:pt>
                <c:pt idx="16">
                  <c:v>13.146157096577305</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otras causas practicados. </a:t>
            </a:r>
          </a:p>
          <a:p>
            <a:pPr>
              <a:defRPr sz="1200"/>
            </a:pPr>
            <a:r>
              <a:rPr lang="es-ES" sz="1200" b="1"/>
              <a:t>Tercer trimestre de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TSJ'!$I$6:$I$22</c:f>
              <c:numCache>
                <c:formatCode>#,##0</c:formatCode>
                <c:ptCount val="17"/>
                <c:pt idx="0">
                  <c:v>83</c:v>
                </c:pt>
                <c:pt idx="1">
                  <c:v>5</c:v>
                </c:pt>
                <c:pt idx="2">
                  <c:v>2</c:v>
                </c:pt>
                <c:pt idx="3">
                  <c:v>16</c:v>
                </c:pt>
                <c:pt idx="4">
                  <c:v>29</c:v>
                </c:pt>
                <c:pt idx="5">
                  <c:v>2</c:v>
                </c:pt>
                <c:pt idx="6">
                  <c:v>20</c:v>
                </c:pt>
                <c:pt idx="7">
                  <c:v>19</c:v>
                </c:pt>
                <c:pt idx="8">
                  <c:v>151</c:v>
                </c:pt>
                <c:pt idx="9">
                  <c:v>33</c:v>
                </c:pt>
                <c:pt idx="10">
                  <c:v>2</c:v>
                </c:pt>
                <c:pt idx="11">
                  <c:v>6</c:v>
                </c:pt>
                <c:pt idx="12">
                  <c:v>14</c:v>
                </c:pt>
                <c:pt idx="13">
                  <c:v>21</c:v>
                </c:pt>
                <c:pt idx="14">
                  <c:v>1</c:v>
                </c:pt>
                <c:pt idx="15">
                  <c:v>8</c:v>
                </c:pt>
                <c:pt idx="16">
                  <c:v>0</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Resumen!$B$102:$B$134</c:f>
              <c:strCache>
                <c:ptCount val="33"/>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pt idx="29">
                  <c:v>21-T4</c:v>
                </c:pt>
                <c:pt idx="30">
                  <c:v>22-T1</c:v>
                </c:pt>
                <c:pt idx="31">
                  <c:v>22-T2</c:v>
                </c:pt>
                <c:pt idx="32">
                  <c:v>22-T3</c:v>
                </c:pt>
              </c:strCache>
            </c:strRef>
          </c:cat>
          <c:val>
            <c:numRef>
              <c:f>Resumen!$C$102:$C$134</c:f>
              <c:numCache>
                <c:formatCode>#,##0</c:formatCode>
                <c:ptCount val="33"/>
                <c:pt idx="0">
                  <c:v>1843</c:v>
                </c:pt>
                <c:pt idx="1">
                  <c:v>1958</c:v>
                </c:pt>
                <c:pt idx="2">
                  <c:v>1718</c:v>
                </c:pt>
                <c:pt idx="3">
                  <c:v>1593</c:v>
                </c:pt>
                <c:pt idx="4">
                  <c:v>1451</c:v>
                </c:pt>
                <c:pt idx="5">
                  <c:v>1526</c:v>
                </c:pt>
                <c:pt idx="6">
                  <c:v>1689</c:v>
                </c:pt>
                <c:pt idx="7">
                  <c:v>1847</c:v>
                </c:pt>
                <c:pt idx="8">
                  <c:v>1593</c:v>
                </c:pt>
                <c:pt idx="9">
                  <c:v>1911</c:v>
                </c:pt>
                <c:pt idx="10">
                  <c:v>1937</c:v>
                </c:pt>
                <c:pt idx="11">
                  <c:v>2001</c:v>
                </c:pt>
                <c:pt idx="12">
                  <c:v>1645</c:v>
                </c:pt>
                <c:pt idx="13">
                  <c:v>2011</c:v>
                </c:pt>
                <c:pt idx="14">
                  <c:v>2162</c:v>
                </c:pt>
                <c:pt idx="15">
                  <c:v>2410</c:v>
                </c:pt>
                <c:pt idx="16">
                  <c:v>1953</c:v>
                </c:pt>
                <c:pt idx="17">
                  <c:v>2590</c:v>
                </c:pt>
                <c:pt idx="18">
                  <c:v>2796</c:v>
                </c:pt>
                <c:pt idx="19">
                  <c:v>2982</c:v>
                </c:pt>
                <c:pt idx="20">
                  <c:v>2719</c:v>
                </c:pt>
                <c:pt idx="21">
                  <c:v>3534</c:v>
                </c:pt>
                <c:pt idx="22">
                  <c:v>3274</c:v>
                </c:pt>
                <c:pt idx="23">
                  <c:v>2305</c:v>
                </c:pt>
                <c:pt idx="24">
                  <c:v>3649</c:v>
                </c:pt>
                <c:pt idx="25">
                  <c:v>4513</c:v>
                </c:pt>
                <c:pt idx="26">
                  <c:v>4925</c:v>
                </c:pt>
                <c:pt idx="27">
                  <c:v>5017</c:v>
                </c:pt>
                <c:pt idx="28">
                  <c:v>4101</c:v>
                </c:pt>
                <c:pt idx="29">
                  <c:v>4849</c:v>
                </c:pt>
                <c:pt idx="30">
                  <c:v>5312</c:v>
                </c:pt>
                <c:pt idx="31">
                  <c:v>5798</c:v>
                </c:pt>
                <c:pt idx="32">
                  <c:v>7225</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8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Tercer trimestre de 2022</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TSJ'!$I$54:$I$70</c:f>
              <c:numCache>
                <c:formatCode>#,##0.0</c:formatCode>
                <c:ptCount val="17"/>
                <c:pt idx="0">
                  <c:v>0.95822154082023758</c:v>
                </c:pt>
                <c:pt idx="1">
                  <c:v>0.37726111448969402</c:v>
                </c:pt>
                <c:pt idx="2">
                  <c:v>0.19910423006891992</c:v>
                </c:pt>
                <c:pt idx="3">
                  <c:v>1.3602504221027092</c:v>
                </c:pt>
                <c:pt idx="4">
                  <c:v>1.33246830103859</c:v>
                </c:pt>
                <c:pt idx="5">
                  <c:v>0.34175065188936848</c:v>
                </c:pt>
                <c:pt idx="6">
                  <c:v>0.84385906878464034</c:v>
                </c:pt>
                <c:pt idx="7">
                  <c:v>0.9258388465412366</c:v>
                </c:pt>
                <c:pt idx="8">
                  <c:v>1.9400506366064172</c:v>
                </c:pt>
                <c:pt idx="9">
                  <c:v>0.64822321035884256</c:v>
                </c:pt>
                <c:pt idx="10">
                  <c:v>0.18970922318815836</c:v>
                </c:pt>
                <c:pt idx="11">
                  <c:v>0.22311866342995856</c:v>
                </c:pt>
                <c:pt idx="12">
                  <c:v>0.20757789805434271</c:v>
                </c:pt>
                <c:pt idx="13">
                  <c:v>1.3712593188497877</c:v>
                </c:pt>
                <c:pt idx="14">
                  <c:v>0.15069046370469491</c:v>
                </c:pt>
                <c:pt idx="15">
                  <c:v>0.3624499988899969</c:v>
                </c:pt>
                <c:pt idx="16">
                  <c:v>0</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Tercer</a:t>
            </a:r>
            <a:r>
              <a:rPr lang="es-ES" sz="1200" b="1"/>
              <a:t>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575563896E-2"/>
          <c:y val="0.2172399523243122"/>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ocupas'!$I$52:$I$68</c:f>
              <c:numCache>
                <c:formatCode>#,##0.0</c:formatCode>
                <c:ptCount val="17"/>
                <c:pt idx="0">
                  <c:v>1.1775734598031837</c:v>
                </c:pt>
                <c:pt idx="1">
                  <c:v>0.75452222897938803</c:v>
                </c:pt>
                <c:pt idx="2">
                  <c:v>0.39820846013783984</c:v>
                </c:pt>
                <c:pt idx="3">
                  <c:v>2.1253912845354828</c:v>
                </c:pt>
                <c:pt idx="4">
                  <c:v>1.6540985805996291</c:v>
                </c:pt>
                <c:pt idx="5">
                  <c:v>0.68350130377873697</c:v>
                </c:pt>
                <c:pt idx="6">
                  <c:v>1.0970167894200327</c:v>
                </c:pt>
                <c:pt idx="7">
                  <c:v>2.5338747379023316</c:v>
                </c:pt>
                <c:pt idx="8">
                  <c:v>1.6702422699260546</c:v>
                </c:pt>
                <c:pt idx="9">
                  <c:v>1.8857402483166332</c:v>
                </c:pt>
                <c:pt idx="10">
                  <c:v>0.47427305797039587</c:v>
                </c:pt>
                <c:pt idx="11">
                  <c:v>0.81810176590984807</c:v>
                </c:pt>
                <c:pt idx="12">
                  <c:v>0.75617662862653412</c:v>
                </c:pt>
                <c:pt idx="13">
                  <c:v>1.5671535072569003</c:v>
                </c:pt>
                <c:pt idx="14">
                  <c:v>0.15069046370469491</c:v>
                </c:pt>
                <c:pt idx="15">
                  <c:v>0.77020624764124346</c:v>
                </c:pt>
                <c:pt idx="16">
                  <c:v>0.6260074807893955</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a:pPr>
            <a:r>
              <a:rPr lang="es-ES" b="1"/>
              <a:t>Tercer trimestre de 2022</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ocupas'!$I$7:$I$23</c:f>
              <c:numCache>
                <c:formatCode>#,##0</c:formatCode>
                <c:ptCount val="17"/>
                <c:pt idx="0">
                  <c:v>102</c:v>
                </c:pt>
                <c:pt idx="1">
                  <c:v>10</c:v>
                </c:pt>
                <c:pt idx="2">
                  <c:v>4</c:v>
                </c:pt>
                <c:pt idx="3">
                  <c:v>25</c:v>
                </c:pt>
                <c:pt idx="4">
                  <c:v>36</c:v>
                </c:pt>
                <c:pt idx="5">
                  <c:v>4</c:v>
                </c:pt>
                <c:pt idx="6">
                  <c:v>26</c:v>
                </c:pt>
                <c:pt idx="7">
                  <c:v>52</c:v>
                </c:pt>
                <c:pt idx="8">
                  <c:v>130</c:v>
                </c:pt>
                <c:pt idx="9">
                  <c:v>96</c:v>
                </c:pt>
                <c:pt idx="10">
                  <c:v>5</c:v>
                </c:pt>
                <c:pt idx="11">
                  <c:v>22</c:v>
                </c:pt>
                <c:pt idx="12">
                  <c:v>51</c:v>
                </c:pt>
                <c:pt idx="13">
                  <c:v>24</c:v>
                </c:pt>
                <c:pt idx="14">
                  <c:v>1</c:v>
                </c:pt>
                <c:pt idx="15">
                  <c:v>17</c:v>
                </c:pt>
                <c:pt idx="16">
                  <c:v>2</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Resumen!$C$138</c:f>
              <c:strCache>
                <c:ptCount val="1"/>
                <c:pt idx="0">
                  <c:v>Ej. Hipotecarias</c:v>
                </c:pt>
              </c:strCache>
            </c:strRef>
          </c:tx>
          <c:cat>
            <c:strRef>
              <c:f>Resumen!$B$169:$B$201</c:f>
              <c:strCache>
                <c:ptCount val="33"/>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pt idx="29">
                  <c:v>21-T4</c:v>
                </c:pt>
                <c:pt idx="30">
                  <c:v>22-T1</c:v>
                </c:pt>
                <c:pt idx="31">
                  <c:v>22-T2</c:v>
                </c:pt>
                <c:pt idx="32">
                  <c:v>22-T3</c:v>
                </c:pt>
              </c:strCache>
            </c:strRef>
          </c:cat>
          <c:val>
            <c:numRef>
              <c:f>Resumen!$C$169:$C$201</c:f>
              <c:numCache>
                <c:formatCode>#,##0</c:formatCode>
                <c:ptCount val="33"/>
                <c:pt idx="0">
                  <c:v>16767</c:v>
                </c:pt>
                <c:pt idx="1">
                  <c:v>18578</c:v>
                </c:pt>
                <c:pt idx="2">
                  <c:v>20201</c:v>
                </c:pt>
                <c:pt idx="3">
                  <c:v>17414</c:v>
                </c:pt>
                <c:pt idx="4">
                  <c:v>14735</c:v>
                </c:pt>
                <c:pt idx="5">
                  <c:v>15785</c:v>
                </c:pt>
                <c:pt idx="6">
                  <c:v>14205</c:v>
                </c:pt>
                <c:pt idx="7">
                  <c:v>14385</c:v>
                </c:pt>
                <c:pt idx="8">
                  <c:v>9094</c:v>
                </c:pt>
                <c:pt idx="9">
                  <c:v>10726</c:v>
                </c:pt>
                <c:pt idx="10">
                  <c:v>10478</c:v>
                </c:pt>
                <c:pt idx="11">
                  <c:v>7689</c:v>
                </c:pt>
                <c:pt idx="12">
                  <c:v>5518</c:v>
                </c:pt>
                <c:pt idx="13">
                  <c:v>6409</c:v>
                </c:pt>
                <c:pt idx="14">
                  <c:v>6903</c:v>
                </c:pt>
                <c:pt idx="15">
                  <c:v>7137</c:v>
                </c:pt>
                <c:pt idx="16">
                  <c:v>6315</c:v>
                </c:pt>
                <c:pt idx="17">
                  <c:v>7049</c:v>
                </c:pt>
                <c:pt idx="18">
                  <c:v>5092</c:v>
                </c:pt>
                <c:pt idx="19">
                  <c:v>3857</c:v>
                </c:pt>
                <c:pt idx="20">
                  <c:v>3470</c:v>
                </c:pt>
                <c:pt idx="21">
                  <c:v>4992</c:v>
                </c:pt>
                <c:pt idx="22">
                  <c:v>4658</c:v>
                </c:pt>
                <c:pt idx="23">
                  <c:v>3387</c:v>
                </c:pt>
                <c:pt idx="24">
                  <c:v>5299</c:v>
                </c:pt>
                <c:pt idx="25">
                  <c:v>7116</c:v>
                </c:pt>
                <c:pt idx="26">
                  <c:v>7280</c:v>
                </c:pt>
                <c:pt idx="27">
                  <c:v>7641</c:v>
                </c:pt>
                <c:pt idx="28">
                  <c:v>6504</c:v>
                </c:pt>
                <c:pt idx="29">
                  <c:v>6449</c:v>
                </c:pt>
                <c:pt idx="30">
                  <c:v>6410</c:v>
                </c:pt>
                <c:pt idx="31">
                  <c:v>6242</c:v>
                </c:pt>
                <c:pt idx="32">
                  <c:v>5637</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2"/>
        <c:tickMarkSkip val="2"/>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Lanzamientos solicitados a los Serv. comunes</c:v>
          </c:tx>
          <c:cat>
            <c:strRef>
              <c:f>Resumen!$B$278:$B$306</c:f>
              <c:strCache>
                <c:ptCount val="29"/>
                <c:pt idx="0">
                  <c:v>15-T3</c:v>
                </c:pt>
                <c:pt idx="1">
                  <c:v>15-T4</c:v>
                </c:pt>
                <c:pt idx="2">
                  <c:v>16-T1</c:v>
                </c:pt>
                <c:pt idx="3">
                  <c:v>16-T2</c:v>
                </c:pt>
                <c:pt idx="4">
                  <c:v>16-T3</c:v>
                </c:pt>
                <c:pt idx="5">
                  <c:v>16-T4</c:v>
                </c:pt>
                <c:pt idx="6">
                  <c:v>17-T1</c:v>
                </c:pt>
                <c:pt idx="7">
                  <c:v>17-T2</c:v>
                </c:pt>
                <c:pt idx="8">
                  <c:v>17-T3</c:v>
                </c:pt>
                <c:pt idx="9">
                  <c:v>17-T4</c:v>
                </c:pt>
                <c:pt idx="10">
                  <c:v>18-T1</c:v>
                </c:pt>
                <c:pt idx="11">
                  <c:v>18-T2</c:v>
                </c:pt>
                <c:pt idx="12">
                  <c:v>18-T3</c:v>
                </c:pt>
                <c:pt idx="13">
                  <c:v>18-T4</c:v>
                </c:pt>
                <c:pt idx="14">
                  <c:v>19-T1</c:v>
                </c:pt>
                <c:pt idx="15">
                  <c:v>19-T2</c:v>
                </c:pt>
                <c:pt idx="16">
                  <c:v>19-T3</c:v>
                </c:pt>
                <c:pt idx="17">
                  <c:v>19-T4</c:v>
                </c:pt>
                <c:pt idx="18">
                  <c:v>20-T1</c:v>
                </c:pt>
                <c:pt idx="19">
                  <c:v>20-T2</c:v>
                </c:pt>
                <c:pt idx="20">
                  <c:v>20-T3</c:v>
                </c:pt>
                <c:pt idx="21">
                  <c:v>20-T4</c:v>
                </c:pt>
                <c:pt idx="22">
                  <c:v>21-T1</c:v>
                </c:pt>
                <c:pt idx="23">
                  <c:v>21-T2</c:v>
                </c:pt>
                <c:pt idx="24">
                  <c:v>21-T3</c:v>
                </c:pt>
                <c:pt idx="25">
                  <c:v>21-T4</c:v>
                </c:pt>
                <c:pt idx="26">
                  <c:v>22-T1</c:v>
                </c:pt>
                <c:pt idx="27">
                  <c:v>22-T2</c:v>
                </c:pt>
                <c:pt idx="28">
                  <c:v>22-T3</c:v>
                </c:pt>
              </c:strCache>
            </c:strRef>
          </c:cat>
          <c:val>
            <c:numRef>
              <c:f>Resumen!$C$278:$C$306</c:f>
              <c:numCache>
                <c:formatCode>#,##0</c:formatCode>
                <c:ptCount val="29"/>
                <c:pt idx="0">
                  <c:v>14071</c:v>
                </c:pt>
                <c:pt idx="1">
                  <c:v>17921</c:v>
                </c:pt>
                <c:pt idx="2">
                  <c:v>17386</c:v>
                </c:pt>
                <c:pt idx="3">
                  <c:v>19461</c:v>
                </c:pt>
                <c:pt idx="4">
                  <c:v>12918</c:v>
                </c:pt>
                <c:pt idx="5">
                  <c:v>17265</c:v>
                </c:pt>
                <c:pt idx="6">
                  <c:v>19926</c:v>
                </c:pt>
                <c:pt idx="7">
                  <c:v>19141</c:v>
                </c:pt>
                <c:pt idx="8">
                  <c:v>12840</c:v>
                </c:pt>
                <c:pt idx="9">
                  <c:v>17786</c:v>
                </c:pt>
                <c:pt idx="10">
                  <c:v>18859</c:v>
                </c:pt>
                <c:pt idx="11">
                  <c:v>20526</c:v>
                </c:pt>
                <c:pt idx="12">
                  <c:v>13446</c:v>
                </c:pt>
                <c:pt idx="13">
                  <c:v>19192</c:v>
                </c:pt>
                <c:pt idx="14">
                  <c:v>19913</c:v>
                </c:pt>
                <c:pt idx="15">
                  <c:v>18594</c:v>
                </c:pt>
                <c:pt idx="16">
                  <c:v>12715</c:v>
                </c:pt>
                <c:pt idx="17">
                  <c:v>17025</c:v>
                </c:pt>
                <c:pt idx="18">
                  <c:v>14586</c:v>
                </c:pt>
                <c:pt idx="19">
                  <c:v>6953</c:v>
                </c:pt>
                <c:pt idx="20">
                  <c:v>14117</c:v>
                </c:pt>
                <c:pt idx="21">
                  <c:v>18255</c:v>
                </c:pt>
                <c:pt idx="22">
                  <c:v>18131</c:v>
                </c:pt>
                <c:pt idx="23">
                  <c:v>18598</c:v>
                </c:pt>
                <c:pt idx="24">
                  <c:v>12390</c:v>
                </c:pt>
                <c:pt idx="25">
                  <c:v>16187</c:v>
                </c:pt>
                <c:pt idx="26">
                  <c:v>19257</c:v>
                </c:pt>
                <c:pt idx="27">
                  <c:v>17134</c:v>
                </c:pt>
                <c:pt idx="28">
                  <c:v>11425</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Resumen!$B$169:$B$201</c:f>
              <c:strCache>
                <c:ptCount val="33"/>
                <c:pt idx="0">
                  <c:v>14-T3</c:v>
                </c:pt>
                <c:pt idx="1">
                  <c:v>14-T4</c:v>
                </c:pt>
                <c:pt idx="2">
                  <c:v>15-T1</c:v>
                </c:pt>
                <c:pt idx="3">
                  <c:v>15-T2</c:v>
                </c:pt>
                <c:pt idx="4">
                  <c:v>15-T3</c:v>
                </c:pt>
                <c:pt idx="5">
                  <c:v>15-T4</c:v>
                </c:pt>
                <c:pt idx="6">
                  <c:v>16-T1</c:v>
                </c:pt>
                <c:pt idx="7">
                  <c:v>16-T2</c:v>
                </c:pt>
                <c:pt idx="8">
                  <c:v>16-T3</c:v>
                </c:pt>
                <c:pt idx="9">
                  <c:v>16-T4</c:v>
                </c:pt>
                <c:pt idx="10">
                  <c:v>17-T1</c:v>
                </c:pt>
                <c:pt idx="11">
                  <c:v>17-T2</c:v>
                </c:pt>
                <c:pt idx="12">
                  <c:v>17-T3</c:v>
                </c:pt>
                <c:pt idx="13">
                  <c:v>17-T4</c:v>
                </c:pt>
                <c:pt idx="14">
                  <c:v>18-T1</c:v>
                </c:pt>
                <c:pt idx="15">
                  <c:v>18-T2</c:v>
                </c:pt>
                <c:pt idx="16">
                  <c:v>18-T3</c:v>
                </c:pt>
                <c:pt idx="17">
                  <c:v>18-T4</c:v>
                </c:pt>
                <c:pt idx="18">
                  <c:v>19-T1</c:v>
                </c:pt>
                <c:pt idx="19">
                  <c:v>19-T2</c:v>
                </c:pt>
                <c:pt idx="20">
                  <c:v>19-T3</c:v>
                </c:pt>
                <c:pt idx="21">
                  <c:v>19-T4</c:v>
                </c:pt>
                <c:pt idx="22">
                  <c:v>20-T1</c:v>
                </c:pt>
                <c:pt idx="23">
                  <c:v>20-T2</c:v>
                </c:pt>
                <c:pt idx="24">
                  <c:v>20-T3</c:v>
                </c:pt>
                <c:pt idx="25">
                  <c:v>20-T4</c:v>
                </c:pt>
                <c:pt idx="26">
                  <c:v>21-T1</c:v>
                </c:pt>
                <c:pt idx="27">
                  <c:v>21-T2</c:v>
                </c:pt>
                <c:pt idx="28">
                  <c:v>21-T3</c:v>
                </c:pt>
                <c:pt idx="29">
                  <c:v>21-T4</c:v>
                </c:pt>
                <c:pt idx="30">
                  <c:v>22-T1</c:v>
                </c:pt>
                <c:pt idx="31">
                  <c:v>22-T2</c:v>
                </c:pt>
                <c:pt idx="32">
                  <c:v>22-T3</c:v>
                </c:pt>
              </c:strCache>
            </c:strRef>
          </c:cat>
          <c:val>
            <c:numRef>
              <c:f>Resumen!$D$169:$D$201</c:f>
              <c:numCache>
                <c:formatCode>#,##0</c:formatCode>
                <c:ptCount val="33"/>
                <c:pt idx="0">
                  <c:v>144262</c:v>
                </c:pt>
                <c:pt idx="1">
                  <c:v>169174</c:v>
                </c:pt>
                <c:pt idx="2">
                  <c:v>166433</c:v>
                </c:pt>
                <c:pt idx="3">
                  <c:v>169612</c:v>
                </c:pt>
                <c:pt idx="4">
                  <c:v>158859</c:v>
                </c:pt>
                <c:pt idx="5">
                  <c:v>159890</c:v>
                </c:pt>
                <c:pt idx="6">
                  <c:v>130680</c:v>
                </c:pt>
                <c:pt idx="7">
                  <c:v>154860</c:v>
                </c:pt>
                <c:pt idx="8">
                  <c:v>115269</c:v>
                </c:pt>
                <c:pt idx="9">
                  <c:v>136245</c:v>
                </c:pt>
                <c:pt idx="10">
                  <c:v>136155</c:v>
                </c:pt>
                <c:pt idx="11">
                  <c:v>124382</c:v>
                </c:pt>
                <c:pt idx="12">
                  <c:v>101751</c:v>
                </c:pt>
                <c:pt idx="13">
                  <c:v>143788</c:v>
                </c:pt>
                <c:pt idx="14">
                  <c:v>151974</c:v>
                </c:pt>
                <c:pt idx="15">
                  <c:v>155991</c:v>
                </c:pt>
                <c:pt idx="16">
                  <c:v>111544</c:v>
                </c:pt>
                <c:pt idx="17">
                  <c:v>157337</c:v>
                </c:pt>
                <c:pt idx="18">
                  <c:v>194715</c:v>
                </c:pt>
                <c:pt idx="19">
                  <c:v>173225</c:v>
                </c:pt>
                <c:pt idx="20">
                  <c:v>151156</c:v>
                </c:pt>
                <c:pt idx="21">
                  <c:v>201895</c:v>
                </c:pt>
                <c:pt idx="22">
                  <c:v>167095</c:v>
                </c:pt>
                <c:pt idx="23">
                  <c:v>133351</c:v>
                </c:pt>
                <c:pt idx="24">
                  <c:v>167630</c:v>
                </c:pt>
                <c:pt idx="25">
                  <c:v>241119</c:v>
                </c:pt>
                <c:pt idx="26">
                  <c:v>205212</c:v>
                </c:pt>
                <c:pt idx="27">
                  <c:v>210679</c:v>
                </c:pt>
                <c:pt idx="28">
                  <c:v>163259</c:v>
                </c:pt>
                <c:pt idx="29">
                  <c:v>225536</c:v>
                </c:pt>
                <c:pt idx="30">
                  <c:v>239972</c:v>
                </c:pt>
                <c:pt idx="31">
                  <c:v>217801</c:v>
                </c:pt>
                <c:pt idx="32">
                  <c:v>206093</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28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Tercer</a:t>
            </a:r>
            <a:r>
              <a:rPr lang="es-ES" b="1" baseline="0"/>
              <a:t> </a:t>
            </a:r>
            <a:r>
              <a:rPr lang="es-ES" b="1"/>
              <a:t>trimestre de 2022</a:t>
            </a:r>
          </a:p>
        </c:rich>
      </c:tx>
      <c:layout>
        <c:manualLayout>
          <c:xMode val="edge"/>
          <c:yMode val="edge"/>
          <c:x val="0.17038255058411844"/>
          <c:y val="1.8140589569160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'!$I$6:$I$22</c:f>
              <c:numCache>
                <c:formatCode>#,##0</c:formatCode>
                <c:ptCount val="17"/>
                <c:pt idx="0">
                  <c:v>290</c:v>
                </c:pt>
                <c:pt idx="1">
                  <c:v>28</c:v>
                </c:pt>
                <c:pt idx="2">
                  <c:v>40</c:v>
                </c:pt>
                <c:pt idx="3">
                  <c:v>51</c:v>
                </c:pt>
                <c:pt idx="4">
                  <c:v>46</c:v>
                </c:pt>
                <c:pt idx="5">
                  <c:v>12</c:v>
                </c:pt>
                <c:pt idx="6">
                  <c:v>54</c:v>
                </c:pt>
                <c:pt idx="7">
                  <c:v>78</c:v>
                </c:pt>
                <c:pt idx="8">
                  <c:v>526</c:v>
                </c:pt>
                <c:pt idx="9">
                  <c:v>343</c:v>
                </c:pt>
                <c:pt idx="10">
                  <c:v>42</c:v>
                </c:pt>
                <c:pt idx="11">
                  <c:v>86</c:v>
                </c:pt>
                <c:pt idx="12">
                  <c:v>609</c:v>
                </c:pt>
                <c:pt idx="13">
                  <c:v>51</c:v>
                </c:pt>
                <c:pt idx="14">
                  <c:v>18</c:v>
                </c:pt>
                <c:pt idx="15">
                  <c:v>95</c:v>
                </c:pt>
                <c:pt idx="16">
                  <c:v>8</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Tercer trimestre de 2022</a:t>
            </a:r>
          </a:p>
        </c:rich>
      </c:tx>
      <c:layout>
        <c:manualLayout>
          <c:xMode val="edge"/>
          <c:yMode val="edge"/>
          <c:x val="0.10540542432195976"/>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'!$I$52:$I$68</c:f>
              <c:numCache>
                <c:formatCode>#,##0.0</c:formatCode>
                <c:ptCount val="17"/>
                <c:pt idx="0">
                  <c:v>3.3480029739502282</c:v>
                </c:pt>
                <c:pt idx="1">
                  <c:v>2.112662241142286</c:v>
                </c:pt>
                <c:pt idx="2">
                  <c:v>3.9820846013783986</c:v>
                </c:pt>
                <c:pt idx="3">
                  <c:v>4.3357982204523857</c:v>
                </c:pt>
                <c:pt idx="4">
                  <c:v>2.1135704085439704</c:v>
                </c:pt>
                <c:pt idx="5">
                  <c:v>2.0505039113362109</c:v>
                </c:pt>
                <c:pt idx="6">
                  <c:v>2.2784194857185294</c:v>
                </c:pt>
                <c:pt idx="7">
                  <c:v>3.8008121068534977</c:v>
                </c:pt>
                <c:pt idx="8">
                  <c:v>6.7580571844700366</c:v>
                </c:pt>
                <c:pt idx="9">
                  <c:v>6.7375927622146374</c:v>
                </c:pt>
                <c:pt idx="10">
                  <c:v>3.9838936869513257</c:v>
                </c:pt>
                <c:pt idx="11">
                  <c:v>3.1980341758294064</c:v>
                </c:pt>
                <c:pt idx="12">
                  <c:v>9.0296385653639071</c:v>
                </c:pt>
                <c:pt idx="13">
                  <c:v>3.3302012029209132</c:v>
                </c:pt>
                <c:pt idx="14">
                  <c:v>2.7124283466845083</c:v>
                </c:pt>
                <c:pt idx="15">
                  <c:v>4.3040937368187127</c:v>
                </c:pt>
                <c:pt idx="16">
                  <c:v>2.504029923157582</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Tercer </a:t>
            </a:r>
            <a:r>
              <a:rPr lang="es-ES" b="1"/>
              <a:t>trimestre de 2022</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'!$I$6:$I$22</c:f>
              <c:numCache>
                <c:formatCode>#,##0</c:formatCode>
                <c:ptCount val="17"/>
                <c:pt idx="0">
                  <c:v>527</c:v>
                </c:pt>
                <c:pt idx="1">
                  <c:v>113</c:v>
                </c:pt>
                <c:pt idx="2">
                  <c:v>65</c:v>
                </c:pt>
                <c:pt idx="3">
                  <c:v>90</c:v>
                </c:pt>
                <c:pt idx="4">
                  <c:v>222</c:v>
                </c:pt>
                <c:pt idx="5">
                  <c:v>31</c:v>
                </c:pt>
                <c:pt idx="6">
                  <c:v>103</c:v>
                </c:pt>
                <c:pt idx="7">
                  <c:v>144</c:v>
                </c:pt>
                <c:pt idx="8">
                  <c:v>855</c:v>
                </c:pt>
                <c:pt idx="9">
                  <c:v>381</c:v>
                </c:pt>
                <c:pt idx="10">
                  <c:v>43</c:v>
                </c:pt>
                <c:pt idx="11">
                  <c:v>171</c:v>
                </c:pt>
                <c:pt idx="12">
                  <c:v>395</c:v>
                </c:pt>
                <c:pt idx="13">
                  <c:v>86</c:v>
                </c:pt>
                <c:pt idx="14">
                  <c:v>30</c:v>
                </c:pt>
                <c:pt idx="15">
                  <c:v>44</c:v>
                </c:pt>
                <c:pt idx="16">
                  <c:v>18</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chart" Target="../charts/chart19.xml"/><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23</xdr:col>
      <xdr:colOff>0</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5" y="161925"/>
          <a:ext cx="141732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23</xdr:col>
      <xdr:colOff>19050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22</xdr:col>
      <xdr:colOff>809625</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0" y="5886450"/>
          <a:ext cx="14135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257174</xdr:colOff>
      <xdr:row>1</xdr:row>
      <xdr:rowOff>0</xdr:rowOff>
    </xdr:from>
    <xdr:to>
      <xdr:col>24</xdr:col>
      <xdr:colOff>333373</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5106649" y="161925"/>
          <a:ext cx="8953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57150</xdr:colOff>
      <xdr:row>4</xdr:row>
      <xdr:rowOff>9524</xdr:rowOff>
    </xdr:from>
    <xdr:to>
      <xdr:col>23</xdr:col>
      <xdr:colOff>66675</xdr:colOff>
      <xdr:row>19</xdr:row>
      <xdr:rowOff>66675</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152401</xdr:rowOff>
    </xdr:from>
    <xdr:to>
      <xdr:col>23</xdr:col>
      <xdr:colOff>9524</xdr:colOff>
      <xdr:row>65</xdr:row>
      <xdr:rowOff>19050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676274</xdr:colOff>
      <xdr:row>47</xdr:row>
      <xdr:rowOff>0</xdr:rowOff>
    </xdr:from>
    <xdr:to>
      <xdr:col>23</xdr:col>
      <xdr:colOff>28574</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42017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47626</xdr:colOff>
      <xdr:row>1</xdr:row>
      <xdr:rowOff>28575</xdr:rowOff>
    </xdr:from>
    <xdr:to>
      <xdr:col>23</xdr:col>
      <xdr:colOff>85725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28651" y="190500"/>
          <a:ext cx="1446847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47623</xdr:colOff>
      <xdr:row>2</xdr:row>
      <xdr:rowOff>0</xdr:rowOff>
    </xdr:from>
    <xdr:to>
      <xdr:col>23</xdr:col>
      <xdr:colOff>114299</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48" y="676275"/>
          <a:ext cx="14497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571499</xdr:colOff>
      <xdr:row>24</xdr:row>
      <xdr:rowOff>219075</xdr:rowOff>
    </xdr:from>
    <xdr:to>
      <xdr:col>22</xdr:col>
      <xdr:colOff>809624</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499" y="5838825"/>
          <a:ext cx="14430375"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200024</xdr:colOff>
      <xdr:row>1</xdr:row>
      <xdr:rowOff>9525</xdr:rowOff>
    </xdr:from>
    <xdr:to>
      <xdr:col>24</xdr:col>
      <xdr:colOff>209548</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900-000007000000}"/>
            </a:ext>
          </a:extLst>
        </xdr:cNvPr>
        <xdr:cNvSpPr/>
      </xdr:nvSpPr>
      <xdr:spPr>
        <a:xfrm flipH="1">
          <a:off x="15211424" y="17145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438150</xdr:colOff>
      <xdr:row>3</xdr:row>
      <xdr:rowOff>142875</xdr:rowOff>
    </xdr:from>
    <xdr:to>
      <xdr:col>23</xdr:col>
      <xdr:colOff>47625</xdr:colOff>
      <xdr:row>20</xdr:row>
      <xdr:rowOff>114299</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600075</xdr:colOff>
      <xdr:row>51</xdr:row>
      <xdr:rowOff>0</xdr:rowOff>
    </xdr:from>
    <xdr:to>
      <xdr:col>23</xdr:col>
      <xdr:colOff>9525</xdr:colOff>
      <xdr:row>66</xdr:row>
      <xdr:rowOff>114300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581024</xdr:colOff>
      <xdr:row>48</xdr:row>
      <xdr:rowOff>0</xdr:rowOff>
    </xdr:from>
    <xdr:to>
      <xdr:col>22</xdr:col>
      <xdr:colOff>800100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44113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23</xdr:col>
      <xdr:colOff>66674</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5" y="171450"/>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23</xdr:col>
      <xdr:colOff>57150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38100</xdr:rowOff>
    </xdr:from>
    <xdr:to>
      <xdr:col>23</xdr:col>
      <xdr:colOff>47625</xdr:colOff>
      <xdr:row>26</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01980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304799</xdr:colOff>
      <xdr:row>1</xdr:row>
      <xdr:rowOff>0</xdr:rowOff>
    </xdr:from>
    <xdr:to>
      <xdr:col>24</xdr:col>
      <xdr:colOff>371474</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C00-000007000000}"/>
            </a:ext>
          </a:extLst>
        </xdr:cNvPr>
        <xdr:cNvSpPr/>
      </xdr:nvSpPr>
      <xdr:spPr>
        <a:xfrm flipH="1">
          <a:off x="16297274"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0</xdr:rowOff>
    </xdr:from>
    <xdr:to>
      <xdr:col>22</xdr:col>
      <xdr:colOff>742950</xdr:colOff>
      <xdr:row>19</xdr:row>
      <xdr:rowOff>28575</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22</xdr:col>
      <xdr:colOff>19050</xdr:colOff>
      <xdr:row>67</xdr:row>
      <xdr:rowOff>28575</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581024" y="10868025"/>
          <a:ext cx="143351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22</xdr:col>
      <xdr:colOff>800099</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2000" y="16192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790575</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23</xdr:col>
      <xdr:colOff>9525</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553075"/>
          <a:ext cx="1530667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57149</xdr:colOff>
      <xdr:row>1</xdr:row>
      <xdr:rowOff>19050</xdr:rowOff>
    </xdr:from>
    <xdr:to>
      <xdr:col>24</xdr:col>
      <xdr:colOff>219074</xdr:colOff>
      <xdr:row>1</xdr:row>
      <xdr:rowOff>428625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125824" y="180975"/>
          <a:ext cx="981075"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809624</xdr:colOff>
      <xdr:row>4</xdr:row>
      <xdr:rowOff>9525</xdr:rowOff>
    </xdr:from>
    <xdr:to>
      <xdr:col>22</xdr:col>
      <xdr:colOff>685800</xdr:colOff>
      <xdr:row>19</xdr:row>
      <xdr:rowOff>19050</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800102</xdr:colOff>
      <xdr:row>52</xdr:row>
      <xdr:rowOff>19050</xdr:rowOff>
    </xdr:from>
    <xdr:to>
      <xdr:col>16</xdr:col>
      <xdr:colOff>790575</xdr:colOff>
      <xdr:row>68</xdr:row>
      <xdr:rowOff>133349</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534775"/>
          <a:ext cx="15268575"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23</xdr:col>
      <xdr:colOff>19049</xdr:colOff>
      <xdr:row>1</xdr:row>
      <xdr:rowOff>438150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7152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19050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114300</xdr:rowOff>
    </xdr:from>
    <xdr:to>
      <xdr:col>22</xdr:col>
      <xdr:colOff>809625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5" y="56864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781049</xdr:colOff>
      <xdr:row>1</xdr:row>
      <xdr:rowOff>9525</xdr:rowOff>
    </xdr:from>
    <xdr:to>
      <xdr:col>24</xdr:col>
      <xdr:colOff>800098</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E00-000006000000}"/>
            </a:ext>
          </a:extLst>
        </xdr:cNvPr>
        <xdr:cNvSpPr/>
      </xdr:nvSpPr>
      <xdr:spPr>
        <a:xfrm flipH="1">
          <a:off x="17640299" y="171450"/>
          <a:ext cx="83819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23</xdr:col>
      <xdr:colOff>19050</xdr:colOff>
      <xdr:row>18</xdr:row>
      <xdr:rowOff>142876</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762001</xdr:colOff>
      <xdr:row>52</xdr:row>
      <xdr:rowOff>0</xdr:rowOff>
    </xdr:from>
    <xdr:to>
      <xdr:col>22</xdr:col>
      <xdr:colOff>628651</xdr:colOff>
      <xdr:row>68</xdr:row>
      <xdr:rowOff>47625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638173</xdr:colOff>
      <xdr:row>49</xdr:row>
      <xdr:rowOff>0</xdr:rowOff>
    </xdr:from>
    <xdr:to>
      <xdr:col>22</xdr:col>
      <xdr:colOff>809624</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363325"/>
          <a:ext cx="153924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24</xdr:col>
      <xdr:colOff>28575</xdr:colOff>
      <xdr:row>1</xdr:row>
      <xdr:rowOff>419100</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62000" y="161925"/>
          <a:ext cx="154305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24</xdr:col>
      <xdr:colOff>9525</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54114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25</xdr:row>
      <xdr:rowOff>19050</xdr:rowOff>
    </xdr:from>
    <xdr:to>
      <xdr:col>23</xdr:col>
      <xdr:colOff>809625</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81050" y="5800725"/>
          <a:ext cx="1537335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257174</xdr:colOff>
      <xdr:row>1</xdr:row>
      <xdr:rowOff>9525</xdr:rowOff>
    </xdr:from>
    <xdr:to>
      <xdr:col>25</xdr:col>
      <xdr:colOff>371473</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F00-000007000000}"/>
            </a:ext>
          </a:extLst>
        </xdr:cNvPr>
        <xdr:cNvSpPr/>
      </xdr:nvSpPr>
      <xdr:spPr>
        <a:xfrm flipH="1">
          <a:off x="16421099" y="171450"/>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0</xdr:colOff>
      <xdr:row>4</xdr:row>
      <xdr:rowOff>59268</xdr:rowOff>
    </xdr:from>
    <xdr:to>
      <xdr:col>24</xdr:col>
      <xdr:colOff>63499</xdr:colOff>
      <xdr:row>20</xdr:row>
      <xdr:rowOff>77261</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52</xdr:row>
      <xdr:rowOff>19050</xdr:rowOff>
    </xdr:from>
    <xdr:to>
      <xdr:col>23</xdr:col>
      <xdr:colOff>809626</xdr:colOff>
      <xdr:row>67</xdr:row>
      <xdr:rowOff>123825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24</xdr:col>
      <xdr:colOff>47625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5573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15</xdr:col>
      <xdr:colOff>895349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15</xdr:col>
      <xdr:colOff>923925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22</xdr:col>
      <xdr:colOff>828675</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097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19050</xdr:colOff>
      <xdr:row>2</xdr:row>
      <xdr:rowOff>28575</xdr:rowOff>
    </xdr:from>
    <xdr:to>
      <xdr:col>23</xdr:col>
      <xdr:colOff>19050</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50" y="704850"/>
          <a:ext cx="151447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24</xdr:col>
      <xdr:colOff>847724</xdr:colOff>
      <xdr:row>1</xdr:row>
      <xdr:rowOff>285749</xdr:rowOff>
    </xdr:to>
    <xdr:sp macro="" textlink="">
      <xdr:nvSpPr>
        <xdr:cNvPr id="6" name="3 Pentágono">
          <a:hlinkClick xmlns:r="http://schemas.openxmlformats.org/officeDocument/2006/relationships" r:id="rId1"/>
          <a:extLst>
            <a:ext uri="{FF2B5EF4-FFF2-40B4-BE49-F238E27FC236}">
              <a16:creationId xmlns:a16="http://schemas.microsoft.com/office/drawing/2014/main" id="{935CD9EF-3FB3-4141-B35B-EE3D02622591}"/>
            </a:ext>
          </a:extLst>
        </xdr:cNvPr>
        <xdr:cNvSpPr/>
      </xdr:nvSpPr>
      <xdr:spPr>
        <a:xfrm flipH="1">
          <a:off x="184118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742949</xdr:colOff>
      <xdr:row>50</xdr:row>
      <xdr:rowOff>9525</xdr:rowOff>
    </xdr:from>
    <xdr:to>
      <xdr:col>16</xdr:col>
      <xdr:colOff>714374</xdr:colOff>
      <xdr:row>66</xdr:row>
      <xdr:rowOff>114300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47</xdr:row>
      <xdr:rowOff>0</xdr:rowOff>
    </xdr:from>
    <xdr:to>
      <xdr:col>17</xdr:col>
      <xdr:colOff>723899</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915650"/>
          <a:ext cx="154495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771524</xdr:colOff>
      <xdr:row>5</xdr:row>
      <xdr:rowOff>57150</xdr:rowOff>
    </xdr:from>
    <xdr:to>
      <xdr:col>22</xdr:col>
      <xdr:colOff>552450</xdr:colOff>
      <xdr:row>19</xdr:row>
      <xdr:rowOff>161925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203</xdr:row>
      <xdr:rowOff>0</xdr:rowOff>
    </xdr:from>
    <xdr:to>
      <xdr:col>16</xdr:col>
      <xdr:colOff>266700</xdr:colOff>
      <xdr:row>218</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79</xdr:row>
      <xdr:rowOff>76200</xdr:rowOff>
    </xdr:from>
    <xdr:to>
      <xdr:col>16</xdr:col>
      <xdr:colOff>857250</xdr:colOff>
      <xdr:row>96</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137</xdr:row>
      <xdr:rowOff>638175</xdr:rowOff>
    </xdr:from>
    <xdr:to>
      <xdr:col>16</xdr:col>
      <xdr:colOff>676275</xdr:colOff>
      <xdr:row>154</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253</xdr:row>
      <xdr:rowOff>181840</xdr:rowOff>
    </xdr:from>
    <xdr:to>
      <xdr:col>14</xdr:col>
      <xdr:colOff>34636</xdr:colOff>
      <xdr:row>272</xdr:row>
      <xdr:rowOff>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161</xdr:row>
      <xdr:rowOff>104776</xdr:rowOff>
    </xdr:from>
    <xdr:to>
      <xdr:col>16</xdr:col>
      <xdr:colOff>571500</xdr:colOff>
      <xdr:row>178</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68</xdr:row>
      <xdr:rowOff>97848</xdr:rowOff>
    </xdr:from>
    <xdr:to>
      <xdr:col>16</xdr:col>
      <xdr:colOff>995795</xdr:colOff>
      <xdr:row>68</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47614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135</xdr:row>
      <xdr:rowOff>161925</xdr:rowOff>
    </xdr:from>
    <xdr:to>
      <xdr:col>16</xdr:col>
      <xdr:colOff>943841</xdr:colOff>
      <xdr:row>135</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244</xdr:row>
      <xdr:rowOff>190500</xdr:rowOff>
    </xdr:from>
    <xdr:to>
      <xdr:col>15</xdr:col>
      <xdr:colOff>1013113</xdr:colOff>
      <xdr:row>244</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14</xdr:col>
      <xdr:colOff>552449</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5"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114300</xdr:colOff>
      <xdr:row>2</xdr:row>
      <xdr:rowOff>38100</xdr:rowOff>
    </xdr:from>
    <xdr:to>
      <xdr:col>14</xdr:col>
      <xdr:colOff>628650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76300" y="714375"/>
          <a:ext cx="1527810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tercer trimestre</a:t>
          </a:r>
          <a:r>
            <a:rPr kumimoji="0" lang="es-ES" sz="1600" b="1" i="0" u="none" strike="noStrike" kern="0" cap="none" spc="0" normalizeH="0" baseline="0" noProof="0">
              <a:ln>
                <a:noFill/>
              </a:ln>
              <a:solidFill>
                <a:srgbClr val="FFFF00"/>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2022</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9525</xdr:rowOff>
    </xdr:from>
    <xdr:to>
      <xdr:col>21</xdr:col>
      <xdr:colOff>19050</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50" y="171450"/>
          <a:ext cx="155543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20</xdr:col>
      <xdr:colOff>1066800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55352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57150</xdr:colOff>
      <xdr:row>1</xdr:row>
      <xdr:rowOff>0</xdr:rowOff>
    </xdr:from>
    <xdr:to>
      <xdr:col>22</xdr:col>
      <xdr:colOff>85725</xdr:colOff>
      <xdr:row>1</xdr:row>
      <xdr:rowOff>380999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6182975"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800100</xdr:colOff>
      <xdr:row>4</xdr:row>
      <xdr:rowOff>9526</xdr:rowOff>
    </xdr:from>
    <xdr:to>
      <xdr:col>20</xdr:col>
      <xdr:colOff>1066800</xdr:colOff>
      <xdr:row>19</xdr:row>
      <xdr:rowOff>190500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xdr:colOff>
      <xdr:row>49</xdr:row>
      <xdr:rowOff>142875</xdr:rowOff>
    </xdr:from>
    <xdr:to>
      <xdr:col>20</xdr:col>
      <xdr:colOff>800100</xdr:colOff>
      <xdr:row>65</xdr:row>
      <xdr:rowOff>57150</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581023</xdr:colOff>
      <xdr:row>47</xdr:row>
      <xdr:rowOff>0</xdr:rowOff>
    </xdr:from>
    <xdr:to>
      <xdr:col>20</xdr:col>
      <xdr:colOff>809624</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3" y="11182350"/>
          <a:ext cx="15278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20</xdr:col>
      <xdr:colOff>800100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11451" cy="7620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 Desde esa fecha JUZGADOS DE LO MERCANTIL</a:t>
          </a:r>
        </a:p>
      </xdr:txBody>
    </xdr:sp>
    <xdr:clientData/>
  </xdr:twoCellAnchor>
  <xdr:twoCellAnchor>
    <xdr:from>
      <xdr:col>1</xdr:col>
      <xdr:colOff>38100</xdr:colOff>
      <xdr:row>2</xdr:row>
      <xdr:rowOff>323850</xdr:rowOff>
    </xdr:from>
    <xdr:to>
      <xdr:col>21</xdr:col>
      <xdr:colOff>0</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5" y="1028700"/>
          <a:ext cx="15411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20</xdr:col>
      <xdr:colOff>790575</xdr:colOff>
      <xdr:row>24</xdr:row>
      <xdr:rowOff>581025</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5895975"/>
          <a:ext cx="154114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flipH="1">
          <a:off x="163830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9525</xdr:rowOff>
    </xdr:from>
    <xdr:to>
      <xdr:col>21</xdr:col>
      <xdr:colOff>9524</xdr:colOff>
      <xdr:row>19</xdr:row>
      <xdr:rowOff>171450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52</xdr:row>
      <xdr:rowOff>19050</xdr:rowOff>
    </xdr:from>
    <xdr:to>
      <xdr:col>20</xdr:col>
      <xdr:colOff>771525</xdr:colOff>
      <xdr:row>67</xdr:row>
      <xdr:rowOff>171449</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28574</xdr:colOff>
      <xdr:row>48</xdr:row>
      <xdr:rowOff>152400</xdr:rowOff>
    </xdr:from>
    <xdr:to>
      <xdr:col>21</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1620500"/>
          <a:ext cx="154495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380999</xdr:rowOff>
    </xdr:to>
    <xdr:sp macro="" textlink="">
      <xdr:nvSpPr>
        <xdr:cNvPr id="2" name="7 Pentágono">
          <a:hlinkClick xmlns:r="http://schemas.openxmlformats.org/officeDocument/2006/relationships" r:id="rId1"/>
          <a:extLst>
            <a:ext uri="{FF2B5EF4-FFF2-40B4-BE49-F238E27FC236}">
              <a16:creationId xmlns:a16="http://schemas.microsoft.com/office/drawing/2014/main" id="{483DC4C6-1BF1-4E8C-AA77-646558BF3444}"/>
            </a:ext>
          </a:extLst>
        </xdr:cNvPr>
        <xdr:cNvSpPr/>
      </xdr:nvSpPr>
      <xdr:spPr>
        <a:xfrm flipH="1">
          <a:off x="160305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20</xdr:col>
      <xdr:colOff>800100</xdr:colOff>
      <xdr:row>1</xdr:row>
      <xdr:rowOff>438150</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00074" y="209550"/>
          <a:ext cx="154114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20</xdr:col>
      <xdr:colOff>790575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5411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20</xdr:col>
      <xdr:colOff>790575</xdr:colOff>
      <xdr:row>24</xdr:row>
      <xdr:rowOff>581025</xdr:rowOff>
    </xdr:to>
    <xdr:sp macro="" textlink="">
      <xdr:nvSpPr>
        <xdr:cNvPr id="4" name="5 Rectángulo redondeado">
          <a:extLst>
            <a:ext uri="{FF2B5EF4-FFF2-40B4-BE49-F238E27FC236}">
              <a16:creationId xmlns:a16="http://schemas.microsoft.com/office/drawing/2014/main" id="{E7DB049A-BDC9-4850-8448-7215E0EE6498}"/>
            </a:ext>
          </a:extLst>
        </xdr:cNvPr>
        <xdr:cNvSpPr/>
      </xdr:nvSpPr>
      <xdr:spPr>
        <a:xfrm>
          <a:off x="590550" y="5895975"/>
          <a:ext cx="154114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342900</xdr:colOff>
      <xdr:row>1</xdr:row>
      <xdr:rowOff>0</xdr:rowOff>
    </xdr:from>
    <xdr:to>
      <xdr:col>19</xdr:col>
      <xdr:colOff>352426</xdr:colOff>
      <xdr:row>1</xdr:row>
      <xdr:rowOff>285749</xdr:rowOff>
    </xdr:to>
    <xdr:sp macro="" textlink="">
      <xdr:nvSpPr>
        <xdr:cNvPr id="5" name="7 Pentágono">
          <a:hlinkClick xmlns:r="http://schemas.openxmlformats.org/officeDocument/2006/relationships" r:id="rId1"/>
          <a:extLst>
            <a:ext uri="{FF2B5EF4-FFF2-40B4-BE49-F238E27FC236}">
              <a16:creationId xmlns:a16="http://schemas.microsoft.com/office/drawing/2014/main" id="{E7C00D48-08CE-43EE-8144-8DB2FA8DB212}"/>
            </a:ext>
          </a:extLst>
        </xdr:cNvPr>
        <xdr:cNvSpPr/>
      </xdr:nvSpPr>
      <xdr:spPr>
        <a:xfrm flipH="1">
          <a:off x="15211425" y="190500"/>
          <a:ext cx="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9525</xdr:rowOff>
    </xdr:from>
    <xdr:to>
      <xdr:col>21</xdr:col>
      <xdr:colOff>9524</xdr:colOff>
      <xdr:row>19</xdr:row>
      <xdr:rowOff>171450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9526</xdr:colOff>
      <xdr:row>52</xdr:row>
      <xdr:rowOff>19050</xdr:rowOff>
    </xdr:from>
    <xdr:to>
      <xdr:col>20</xdr:col>
      <xdr:colOff>419101</xdr:colOff>
      <xdr:row>67</xdr:row>
      <xdr:rowOff>171449</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28574</xdr:colOff>
      <xdr:row>48</xdr:row>
      <xdr:rowOff>152400</xdr:rowOff>
    </xdr:from>
    <xdr:to>
      <xdr:col>21</xdr:col>
      <xdr:colOff>28575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620500"/>
          <a:ext cx="154495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380999</xdr:rowOff>
    </xdr:to>
    <xdr:sp macro="" textlink="">
      <xdr:nvSpPr>
        <xdr:cNvPr id="9" name="7 Pentágono">
          <a:hlinkClick xmlns:r="http://schemas.openxmlformats.org/officeDocument/2006/relationships" r:id="rId1"/>
          <a:extLst>
            <a:ext uri="{FF2B5EF4-FFF2-40B4-BE49-F238E27FC236}">
              <a16:creationId xmlns:a16="http://schemas.microsoft.com/office/drawing/2014/main" id="{48EDEE77-7515-4268-8F56-B58F40DE2805}"/>
            </a:ext>
          </a:extLst>
        </xdr:cNvPr>
        <xdr:cNvSpPr/>
      </xdr:nvSpPr>
      <xdr:spPr>
        <a:xfrm flipH="1">
          <a:off x="160305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23</xdr:col>
      <xdr:colOff>28574</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4" y="209550"/>
          <a:ext cx="154781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790575</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5430500"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17</xdr:col>
      <xdr:colOff>590549</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5819775"/>
          <a:ext cx="15220949"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571499</xdr:colOff>
      <xdr:row>1</xdr:row>
      <xdr:rowOff>0</xdr:rowOff>
    </xdr:from>
    <xdr:to>
      <xdr:col>25</xdr:col>
      <xdr:colOff>9525</xdr:colOff>
      <xdr:row>1</xdr:row>
      <xdr:rowOff>409575</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02074" y="190500"/>
          <a:ext cx="10763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19050</xdr:colOff>
      <xdr:row>4</xdr:row>
      <xdr:rowOff>47626</xdr:rowOff>
    </xdr:from>
    <xdr:to>
      <xdr:col>22</xdr:col>
      <xdr:colOff>809625</xdr:colOff>
      <xdr:row>19</xdr:row>
      <xdr:rowOff>28576</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733426</xdr:colOff>
      <xdr:row>53</xdr:row>
      <xdr:rowOff>0</xdr:rowOff>
    </xdr:from>
    <xdr:to>
      <xdr:col>17</xdr:col>
      <xdr:colOff>1</xdr:colOff>
      <xdr:row>68</xdr:row>
      <xdr:rowOff>180975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49</xdr:row>
      <xdr:rowOff>0</xdr:rowOff>
    </xdr:from>
    <xdr:to>
      <xdr:col>17</xdr:col>
      <xdr:colOff>723899</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525250"/>
          <a:ext cx="15363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0</xdr:rowOff>
    </xdr:from>
    <xdr:to>
      <xdr:col>20</xdr:col>
      <xdr:colOff>742950</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61925"/>
          <a:ext cx="151923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20</xdr:col>
      <xdr:colOff>762000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5211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781050</xdr:colOff>
      <xdr:row>0</xdr:row>
      <xdr:rowOff>152400</xdr:rowOff>
    </xdr:from>
    <xdr:to>
      <xdr:col>21</xdr:col>
      <xdr:colOff>790574</xdr:colOff>
      <xdr:row>1</xdr:row>
      <xdr:rowOff>276224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5878175" y="152400"/>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47625</xdr:colOff>
      <xdr:row>25</xdr:row>
      <xdr:rowOff>38100</xdr:rowOff>
    </xdr:from>
    <xdr:to>
      <xdr:col>20</xdr:col>
      <xdr:colOff>790575</xdr:colOff>
      <xdr:row>26</xdr:row>
      <xdr:rowOff>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5201900"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3</xdr:row>
      <xdr:rowOff>133349</xdr:rowOff>
    </xdr:from>
    <xdr:to>
      <xdr:col>20</xdr:col>
      <xdr:colOff>752475</xdr:colOff>
      <xdr:row>19</xdr:row>
      <xdr:rowOff>190500</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51</xdr:row>
      <xdr:rowOff>19051</xdr:rowOff>
    </xdr:from>
    <xdr:to>
      <xdr:col>20</xdr:col>
      <xdr:colOff>723900</xdr:colOff>
      <xdr:row>66</xdr:row>
      <xdr:rowOff>95251</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48</xdr:row>
      <xdr:rowOff>0</xdr:rowOff>
    </xdr:from>
    <xdr:to>
      <xdr:col>20</xdr:col>
      <xdr:colOff>809625</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52685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133350</xdr:rowOff>
    </xdr:from>
    <xdr:to>
      <xdr:col>21</xdr:col>
      <xdr:colOff>19050</xdr:colOff>
      <xdr:row>1</xdr:row>
      <xdr:rowOff>390525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04850" y="133350"/>
          <a:ext cx="152876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21</xdr:col>
      <xdr:colOff>28575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5335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19050</xdr:colOff>
      <xdr:row>24</xdr:row>
      <xdr:rowOff>228600</xdr:rowOff>
    </xdr:from>
    <xdr:to>
      <xdr:col>20</xdr:col>
      <xdr:colOff>800100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04850" y="5886450"/>
          <a:ext cx="15268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133350</xdr:colOff>
      <xdr:row>1</xdr:row>
      <xdr:rowOff>0</xdr:rowOff>
    </xdr:from>
    <xdr:to>
      <xdr:col>22</xdr:col>
      <xdr:colOff>238124</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1067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9</xdr:col>
      <xdr:colOff>809625</xdr:colOff>
      <xdr:row>4</xdr:row>
      <xdr:rowOff>0</xdr:rowOff>
    </xdr:from>
    <xdr:to>
      <xdr:col>20</xdr:col>
      <xdr:colOff>800100</xdr:colOff>
      <xdr:row>20</xdr:row>
      <xdr:rowOff>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9525</xdr:colOff>
      <xdr:row>50</xdr:row>
      <xdr:rowOff>28576</xdr:rowOff>
    </xdr:from>
    <xdr:to>
      <xdr:col>20</xdr:col>
      <xdr:colOff>742950</xdr:colOff>
      <xdr:row>64</xdr:row>
      <xdr:rowOff>180976</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638174</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38174" y="10906125"/>
          <a:ext cx="153638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6"/>
  <sheetViews>
    <sheetView tabSelected="1" zoomScaleNormal="100" workbookViewId="0"/>
  </sheetViews>
  <sheetFormatPr baseColWidth="10" defaultColWidth="11.42578125"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9"/>
      <c r="B5" s="120"/>
      <c r="C5" s="120"/>
      <c r="D5" s="2"/>
      <c r="E5" s="2"/>
      <c r="F5" s="7"/>
      <c r="G5" s="7"/>
      <c r="H5" s="7"/>
      <c r="I5" s="2"/>
      <c r="J5" s="2"/>
      <c r="K5" s="2"/>
    </row>
    <row r="6" spans="1:16" ht="14.25" customHeight="1" x14ac:dyDescent="0.2">
      <c r="A6" s="121"/>
      <c r="B6" s="121"/>
      <c r="C6" s="121"/>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101"/>
      <c r="B9" s="101"/>
      <c r="C9" s="101"/>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18" t="s">
        <v>17</v>
      </c>
      <c r="C16" s="118"/>
      <c r="D16" s="118"/>
      <c r="E16" s="118"/>
      <c r="F16" s="118"/>
      <c r="G16" s="118"/>
      <c r="H16" s="118"/>
      <c r="I16" s="118"/>
      <c r="J16" s="118"/>
      <c r="K16" s="118"/>
      <c r="L16" s="118"/>
      <c r="M16" s="118"/>
      <c r="N16" s="118"/>
      <c r="O16" s="118"/>
      <c r="P16" s="118"/>
    </row>
    <row r="17" spans="1:16" ht="20.100000000000001" customHeight="1" x14ac:dyDescent="0.2">
      <c r="A17" s="2"/>
      <c r="B17" s="118" t="s">
        <v>67</v>
      </c>
      <c r="C17" s="118"/>
      <c r="D17" s="118"/>
      <c r="E17" s="118"/>
      <c r="F17" s="118"/>
      <c r="G17" s="118"/>
      <c r="H17" s="118"/>
      <c r="I17" s="118"/>
      <c r="J17" s="118"/>
      <c r="K17" s="118"/>
      <c r="L17" s="118"/>
      <c r="M17" s="118"/>
      <c r="N17" s="118"/>
      <c r="O17" s="118"/>
      <c r="P17" s="118"/>
    </row>
    <row r="18" spans="1:16" ht="20.100000000000001" customHeight="1" x14ac:dyDescent="0.2">
      <c r="A18" s="2"/>
      <c r="B18" s="118" t="s">
        <v>157</v>
      </c>
      <c r="C18" s="118"/>
      <c r="D18" s="118"/>
      <c r="E18" s="118"/>
      <c r="F18" s="118"/>
      <c r="G18" s="118"/>
      <c r="H18" s="118"/>
      <c r="I18" s="118"/>
      <c r="J18" s="118"/>
      <c r="K18" s="118"/>
      <c r="L18" s="118"/>
      <c r="M18" s="118"/>
      <c r="N18" s="118"/>
      <c r="O18" s="118"/>
      <c r="P18" s="118"/>
    </row>
    <row r="19" spans="1:16" ht="20.100000000000001" customHeight="1" x14ac:dyDescent="0.2">
      <c r="A19" s="2"/>
      <c r="B19" s="118" t="s">
        <v>147</v>
      </c>
      <c r="C19" s="118"/>
      <c r="D19" s="118"/>
      <c r="E19" s="118"/>
      <c r="F19" s="118"/>
      <c r="G19" s="118"/>
      <c r="H19" s="118"/>
      <c r="I19" s="118"/>
      <c r="J19" s="118"/>
      <c r="K19" s="118"/>
      <c r="L19" s="118"/>
      <c r="M19" s="118"/>
      <c r="N19" s="118"/>
      <c r="O19" s="118"/>
      <c r="P19" s="118"/>
    </row>
    <row r="20" spans="1:16" ht="20.100000000000001" customHeight="1" x14ac:dyDescent="0.2">
      <c r="A20" s="2"/>
      <c r="B20" s="118" t="s">
        <v>162</v>
      </c>
      <c r="C20" s="118"/>
      <c r="D20" s="118"/>
      <c r="E20" s="118"/>
      <c r="F20" s="118"/>
      <c r="G20" s="118"/>
      <c r="H20" s="118"/>
      <c r="I20" s="118"/>
      <c r="J20" s="118"/>
      <c r="K20" s="118"/>
      <c r="L20" s="118"/>
      <c r="M20" s="118"/>
      <c r="N20" s="118"/>
      <c r="O20" s="118"/>
      <c r="P20" s="118"/>
    </row>
    <row r="21" spans="1:16" ht="20.100000000000001" customHeight="1" x14ac:dyDescent="0.2">
      <c r="A21" s="2"/>
      <c r="B21" s="118" t="s">
        <v>18</v>
      </c>
      <c r="C21" s="118"/>
      <c r="D21" s="118"/>
      <c r="E21" s="118"/>
      <c r="F21" s="118"/>
      <c r="G21" s="118"/>
      <c r="H21" s="118"/>
      <c r="I21" s="118"/>
      <c r="J21" s="118"/>
      <c r="K21" s="118"/>
      <c r="L21" s="118"/>
      <c r="M21" s="118"/>
      <c r="N21" s="118"/>
      <c r="O21" s="118"/>
      <c r="P21" s="118"/>
    </row>
    <row r="22" spans="1:16" ht="20.100000000000001" customHeight="1" x14ac:dyDescent="0.2">
      <c r="A22" s="2"/>
      <c r="B22" s="118" t="s">
        <v>19</v>
      </c>
      <c r="C22" s="118"/>
      <c r="D22" s="118"/>
      <c r="E22" s="118"/>
      <c r="F22" s="118"/>
      <c r="G22" s="118"/>
      <c r="H22" s="118"/>
      <c r="I22" s="118"/>
      <c r="J22" s="118"/>
      <c r="K22" s="118"/>
      <c r="L22" s="118"/>
      <c r="M22" s="118"/>
      <c r="N22" s="118"/>
      <c r="O22" s="118"/>
      <c r="P22" s="118"/>
    </row>
    <row r="23" spans="1:16" ht="20.100000000000001" customHeight="1" x14ac:dyDescent="0.2">
      <c r="A23" s="2"/>
      <c r="B23" s="118" t="s">
        <v>14</v>
      </c>
      <c r="C23" s="118"/>
      <c r="D23" s="118"/>
      <c r="E23" s="118"/>
      <c r="F23" s="118"/>
      <c r="G23" s="118"/>
      <c r="H23" s="118"/>
      <c r="I23" s="118"/>
      <c r="J23" s="118"/>
      <c r="K23" s="118"/>
      <c r="L23" s="118"/>
      <c r="M23" s="118"/>
      <c r="N23" s="118"/>
      <c r="O23" s="118"/>
      <c r="P23" s="118"/>
    </row>
    <row r="24" spans="1:16" ht="20.100000000000001" customHeight="1" x14ac:dyDescent="0.2">
      <c r="A24" s="2"/>
      <c r="B24" s="118" t="s">
        <v>43</v>
      </c>
      <c r="C24" s="118"/>
      <c r="D24" s="118"/>
      <c r="E24" s="118"/>
      <c r="F24" s="118"/>
      <c r="G24" s="118"/>
      <c r="H24" s="118"/>
      <c r="I24" s="118"/>
      <c r="J24" s="118"/>
      <c r="K24" s="118"/>
      <c r="L24" s="118"/>
      <c r="M24" s="118"/>
      <c r="N24" s="118"/>
      <c r="O24" s="118"/>
      <c r="P24" s="118"/>
    </row>
    <row r="25" spans="1:16" ht="20.100000000000001" customHeight="1" x14ac:dyDescent="0.2">
      <c r="A25" s="2"/>
      <c r="B25" s="118" t="s">
        <v>76</v>
      </c>
      <c r="C25" s="118"/>
      <c r="D25" s="118"/>
      <c r="E25" s="118"/>
      <c r="F25" s="118"/>
      <c r="G25" s="118"/>
      <c r="H25" s="118"/>
      <c r="I25" s="118"/>
      <c r="J25" s="118"/>
      <c r="K25" s="118"/>
      <c r="L25" s="118"/>
      <c r="M25" s="118"/>
      <c r="N25" s="118"/>
      <c r="O25" s="118"/>
      <c r="P25" s="118"/>
    </row>
    <row r="26" spans="1:16" ht="20.100000000000001" customHeight="1" x14ac:dyDescent="0.2">
      <c r="A26" s="2"/>
      <c r="B26" s="118" t="s">
        <v>91</v>
      </c>
      <c r="C26" s="118"/>
      <c r="D26" s="118"/>
      <c r="E26" s="118"/>
      <c r="F26" s="118"/>
      <c r="G26" s="118"/>
      <c r="H26" s="118"/>
      <c r="I26" s="118"/>
      <c r="J26" s="118"/>
      <c r="K26" s="118"/>
      <c r="L26" s="118"/>
      <c r="M26" s="118"/>
      <c r="N26" s="118"/>
      <c r="O26" s="118"/>
      <c r="P26" s="118"/>
    </row>
    <row r="27" spans="1:16" ht="20.100000000000001" customHeight="1" x14ac:dyDescent="0.2">
      <c r="A27" s="2"/>
      <c r="B27" s="118" t="s">
        <v>149</v>
      </c>
      <c r="C27" s="118"/>
      <c r="D27" s="118"/>
      <c r="E27" s="118"/>
      <c r="F27" s="118"/>
      <c r="G27" s="118"/>
      <c r="H27" s="118"/>
      <c r="I27" s="118"/>
      <c r="J27" s="118"/>
      <c r="K27" s="118"/>
      <c r="L27" s="118"/>
      <c r="M27" s="118"/>
      <c r="N27" s="118"/>
      <c r="O27" s="118"/>
      <c r="P27" s="118"/>
    </row>
    <row r="28" spans="1:16" ht="20.100000000000001" customHeight="1" x14ac:dyDescent="0.2">
      <c r="B28" s="118" t="s">
        <v>148</v>
      </c>
      <c r="C28" s="118"/>
      <c r="D28" s="118"/>
      <c r="E28" s="118"/>
      <c r="F28" s="118"/>
      <c r="G28" s="118"/>
      <c r="H28" s="118"/>
      <c r="I28" s="118"/>
      <c r="J28" s="118"/>
      <c r="K28" s="118"/>
      <c r="L28" s="118"/>
      <c r="M28" s="118"/>
      <c r="N28" s="118"/>
      <c r="O28" s="118"/>
      <c r="P28" s="118"/>
    </row>
    <row r="29" spans="1:16" ht="20.100000000000001" customHeight="1" x14ac:dyDescent="0.2">
      <c r="B29" s="118" t="s">
        <v>150</v>
      </c>
      <c r="C29" s="118"/>
      <c r="D29" s="118"/>
      <c r="E29" s="118"/>
      <c r="F29" s="118"/>
      <c r="G29" s="118"/>
      <c r="H29" s="118"/>
      <c r="I29" s="118"/>
      <c r="J29" s="118"/>
      <c r="K29" s="118"/>
      <c r="L29" s="118"/>
      <c r="M29" s="118"/>
      <c r="N29" s="118"/>
      <c r="O29" s="118"/>
      <c r="P29" s="118"/>
    </row>
    <row r="30" spans="1:16" ht="20.100000000000001" customHeight="1" x14ac:dyDescent="0.2">
      <c r="B30" s="118" t="s">
        <v>151</v>
      </c>
      <c r="C30" s="118"/>
      <c r="D30" s="118"/>
      <c r="E30" s="118"/>
      <c r="F30" s="118"/>
      <c r="G30" s="118"/>
      <c r="H30" s="118"/>
      <c r="I30" s="118"/>
      <c r="J30" s="118"/>
      <c r="K30" s="118"/>
      <c r="L30" s="118"/>
      <c r="M30" s="118"/>
      <c r="N30" s="118"/>
      <c r="O30" s="118"/>
      <c r="P30" s="118"/>
    </row>
    <row r="31" spans="1:16" ht="20.100000000000001" customHeight="1" x14ac:dyDescent="0.2">
      <c r="B31" s="118" t="s">
        <v>142</v>
      </c>
      <c r="C31" s="118"/>
      <c r="D31" s="118"/>
      <c r="E31" s="118"/>
      <c r="F31" s="118"/>
      <c r="G31" s="118"/>
      <c r="H31" s="118"/>
      <c r="I31" s="118"/>
      <c r="J31" s="118"/>
      <c r="K31" s="118"/>
      <c r="L31" s="118"/>
      <c r="M31" s="118"/>
      <c r="N31" s="118"/>
      <c r="O31" s="118"/>
      <c r="P31" s="118"/>
    </row>
    <row r="32" spans="1:16" ht="20.100000000000001" customHeight="1" x14ac:dyDescent="0.2">
      <c r="B32" s="118" t="s">
        <v>158</v>
      </c>
      <c r="C32" s="118"/>
      <c r="D32" s="118"/>
      <c r="E32" s="118"/>
      <c r="F32" s="118"/>
      <c r="G32" s="118"/>
      <c r="H32" s="118"/>
      <c r="I32" s="118"/>
      <c r="J32" s="118"/>
      <c r="K32" s="118"/>
      <c r="L32" s="118"/>
      <c r="M32" s="118"/>
      <c r="N32" s="118"/>
      <c r="O32" s="118"/>
      <c r="P32" s="118"/>
    </row>
    <row r="33" spans="2:16" ht="14.25" customHeight="1" x14ac:dyDescent="0.2">
      <c r="B33" s="109" t="s">
        <v>234</v>
      </c>
      <c r="C33" s="28"/>
      <c r="D33" s="28"/>
      <c r="E33" s="28"/>
      <c r="F33" s="28"/>
      <c r="G33" s="28"/>
      <c r="H33" s="28"/>
      <c r="I33" s="28"/>
      <c r="J33" s="28"/>
      <c r="K33" s="28"/>
      <c r="L33" s="28"/>
      <c r="M33" s="28"/>
      <c r="N33" s="28"/>
      <c r="O33" s="28"/>
      <c r="P33" s="28"/>
    </row>
    <row r="34" spans="2:16" ht="14.25" customHeight="1" x14ac:dyDescent="0.2">
      <c r="B34" s="28"/>
      <c r="C34" s="28"/>
      <c r="D34" s="28"/>
      <c r="E34" s="28"/>
      <c r="F34" s="28"/>
      <c r="G34" s="28"/>
      <c r="H34" s="28"/>
      <c r="I34" s="28"/>
      <c r="J34" s="28"/>
      <c r="K34" s="28"/>
      <c r="L34" s="28"/>
      <c r="M34" s="28"/>
      <c r="N34" s="28"/>
      <c r="O34" s="28"/>
      <c r="P34" s="28"/>
    </row>
    <row r="35" spans="2:16" ht="14.25" customHeight="1" x14ac:dyDescent="0.2"/>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sheetData>
  <mergeCells count="19">
    <mergeCell ref="A5:C5"/>
    <mergeCell ref="A6:C6"/>
    <mergeCell ref="B16:P16"/>
    <mergeCell ref="B17:P17"/>
    <mergeCell ref="B18:P18"/>
    <mergeCell ref="B29:P29"/>
    <mergeCell ref="B30:P30"/>
    <mergeCell ref="B32:P32"/>
    <mergeCell ref="B19:P19"/>
    <mergeCell ref="B21:P21"/>
    <mergeCell ref="B31:P31"/>
    <mergeCell ref="B22:P22"/>
    <mergeCell ref="B23:P23"/>
    <mergeCell ref="B24:P24"/>
    <mergeCell ref="B25:P25"/>
    <mergeCell ref="B26:P26"/>
    <mergeCell ref="B27:P27"/>
    <mergeCell ref="B28:P28"/>
    <mergeCell ref="B20:P20"/>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1" location="'Despidos presentados TSJ'!A1" display="Despidos presentados por TSJ" xr:uid="{00000000-0004-0000-0000-000002000000}"/>
    <hyperlink ref="B22" location="'Cantidades presentados TSJ '!A1" display="Reclamaciones de cantidad presentadas por TSJ" xr:uid="{00000000-0004-0000-0000-000003000000}"/>
    <hyperlink ref="B23" location="'Ej. Hipot. presentados TSJ '!A1" display="Ejecuciones hipotecarias presentadas por TSJ" xr:uid="{00000000-0004-0000-0000-000004000000}"/>
    <hyperlink ref="B24" location="'Embargos provincias'!Área_de_impresión" display="Embargos presentados por TSJ" xr:uid="{00000000-0004-0000-0000-000005000000}"/>
    <hyperlink ref="B17" location="'Concursos presentados TSJ'!A1" display="Concursos presentados por TSJ" xr:uid="{00000000-0004-0000-0000-000006000000}"/>
    <hyperlink ref="B26:F26" location="'Lanzamientos SC c.positivo TSJ'!A1" display="Lanzamientos con cumplimiento positivo por TSJ" xr:uid="{00000000-0004-0000-0000-000007000000}"/>
    <hyperlink ref="B25" location="'Lanzamientos SC recibidos TSJ'!A1" display="Lanzamientos recibidos en los Servicios Comunes por TSJ" xr:uid="{00000000-0004-0000-0000-000008000000}"/>
    <hyperlink ref="B26" location="'Lanzamientos SC c.positivo TSJ'!A1" display="Lanzamientos con cumplimiento positivo en los Servicios Comunes  por TSJ" xr:uid="{00000000-0004-0000-0000-000009000000}"/>
    <hyperlink ref="B27:F27" location="'Lanzamientos practicados TSJ'!A1" display="Lanzamientos practicados en los Juzgados de 1º instancia por TSJ" xr:uid="{00000000-0004-0000-0000-00000A000000}"/>
    <hyperlink ref="B22:F22" location="'Recl. cantidad TSJ'!A1" display="Reclamaciones de cantidad presentadas por TSJ" xr:uid="{00000000-0004-0000-0000-00000B000000}"/>
    <hyperlink ref="B24:E24" location="'Monitorios presentados TSJ  '!A1" display="Monitorios presentados por TSJ" xr:uid="{00000000-0004-0000-0000-00000C000000}"/>
    <hyperlink ref="B26:I26"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7:H27" location="'Lanzamientos practic. total TSJ'!A1" display="Total lanzamientos practicados en los Juzgados de 1º instancia por TSJ" xr:uid="{00000000-0004-0000-0000-00000F000000}"/>
    <hyperlink ref="B28:F28" location="'Lanzamientos practicados TSJ'!A1" display="Lanzamientos practicados en los Juzgados de 1º instancia por TSJ" xr:uid="{00000000-0004-0000-0000-000010000000}"/>
    <hyperlink ref="B28:H28" location="'Lanzamientos practic. total TSJ'!A1" display="Lanzamientos consecuencia de ejecución hipotecaria en los Juzgados de 1º instancia por TSJ" xr:uid="{00000000-0004-0000-0000-000011000000}"/>
    <hyperlink ref="B29:F29" location="'Lanzamientos practicados TSJ'!A1" display="Lanzamientos practicados en los Juzgados de 1º instancia por TSJ" xr:uid="{00000000-0004-0000-0000-000012000000}"/>
    <hyperlink ref="B29:H29" location="'Lanzamientos practic. total TSJ'!A1" display="Lanzamientos consecuencia de la Ley de Arrendamientos Urbanos en los Juzgados de 1º instancia por TSJ" xr:uid="{00000000-0004-0000-0000-000013000000}"/>
    <hyperlink ref="B30:F30" location="'Lanzamientos practicados TSJ'!A1" display="Lanzamientos practicados en los Juzgados de 1º instancia por TSJ" xr:uid="{00000000-0004-0000-0000-000014000000}"/>
    <hyperlink ref="B30:H30" location="'Lanzamientos. Otros TSJ'!A1" display="Otros lanzamientos practicados en los Juzgados de 1º instancia por TSJ" xr:uid="{00000000-0004-0000-0000-000015000000}"/>
    <hyperlink ref="B28:J28" location="'Lanzamientos E.hipotecaria TSJ'!A1" display="Lanzamientos consecuencia de ejecución hipotecaria en los Juzgados de 1º instancia por TSJ" xr:uid="{00000000-0004-0000-0000-000016000000}"/>
    <hyperlink ref="B29:K29" location="'Lanzamientos L.A.U  TSJ'!A1" display="Lanzamientos consecuencia de la Ley de Arrendamientos Urbanos en los Juzgados de 1º instancia por TSJ" xr:uid="{00000000-0004-0000-0000-000017000000}"/>
    <hyperlink ref="B31:H31"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2:P32" location="'Verb. pos. ocupas'!A1" display="Verbales posesorios por ocupación ilegal de viviendas" xr:uid="{00000000-0004-0000-0000-00001A000000}"/>
    <hyperlink ref="B20" location="'Concursos presentados TSJ'!A1" display="Concursos presentados por TSJ" xr:uid="{00000000-0004-0000-0000-00001B000000}"/>
    <hyperlink ref="B20:P20" location="'Total concursos TSJ'!A1" display="Total de concursos presentados por TSJ" xr:uid="{00000000-0004-0000-0000-00001C000000}"/>
    <hyperlink ref="B18:P18" location="'Concursos presentados Jmer TSJ'!A1" display="Concursos presentados en  Juzgados de lo Mercantil por TSJ" xr:uid="{00000000-0004-0000-0000-00001D000000}"/>
    <hyperlink ref="B19:P19" location="'Concursos p.n. presentados TSJ '!A1" display="Concursos de personas naturales no empresarios presentados en Juzgados de Primera Instancia por TSJ" xr:uid="{2EB07586-F1C9-4F49-823B-00C65428F711}"/>
    <hyperlink ref="B33" location="Provincias!A1" display="Datos provinciales" xr:uid="{02088351-E982-4EA2-9B8D-148401F624BA}"/>
    <hyperlink ref="B31:P31" location="'Verb. pos. ocupas'!A1" display="Acciones individuales sobre condiciones generales incluidas en contratos de financiación con garantías reales inmobiliarias cuyo prestatario sea una persona física" xr:uid="{552F51FB-A171-43F1-B601-9061E5D9949E}"/>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V69"/>
  <sheetViews>
    <sheetView zoomScaleNormal="100" workbookViewId="0"/>
  </sheetViews>
  <sheetFormatPr baseColWidth="10" defaultColWidth="11.42578125" defaultRowHeight="12.75" x14ac:dyDescent="0.2"/>
  <cols>
    <col min="1" max="1" width="10.140625" style="12" customWidth="1"/>
    <col min="2" max="2" width="30.85546875" style="12" customWidth="1"/>
    <col min="3" max="7" width="11.28515625" style="12" bestFit="1" customWidth="1"/>
    <col min="8" max="8" width="11.28515625" style="12" customWidth="1"/>
    <col min="9" max="16" width="11.28515625" style="12" bestFit="1" customWidth="1"/>
    <col min="17" max="17" width="11.42578125" style="12" customWidth="1"/>
    <col min="18" max="18" width="0.140625" style="12" hidden="1" customWidth="1"/>
    <col min="19" max="20" width="12.28515625" style="12" hidden="1" customWidth="1"/>
    <col min="21" max="21" width="0.140625" style="12" hidden="1" customWidth="1"/>
    <col min="22" max="22" width="1.140625" style="12" hidden="1" customWidth="1"/>
    <col min="23" max="59" width="12.28515625" style="12" customWidth="1"/>
    <col min="60" max="16384" width="11.42578125" style="12"/>
  </cols>
  <sheetData>
    <row r="2" spans="1:18" ht="40.5" customHeight="1" x14ac:dyDescent="0.2">
      <c r="B2" s="10"/>
      <c r="C2" s="19"/>
      <c r="D2" s="19"/>
      <c r="E2" s="19"/>
      <c r="F2" s="20"/>
      <c r="G2" s="19"/>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175</v>
      </c>
      <c r="D5" s="38" t="s">
        <v>236</v>
      </c>
      <c r="E5" s="38" t="s">
        <v>245</v>
      </c>
      <c r="F5" s="64" t="s">
        <v>247</v>
      </c>
      <c r="G5" s="38" t="s">
        <v>256</v>
      </c>
      <c r="H5" s="38" t="s">
        <v>265</v>
      </c>
      <c r="I5" s="38" t="s">
        <v>273</v>
      </c>
    </row>
    <row r="6" spans="1:18" ht="17.100000000000001" customHeight="1" thickBot="1" x14ac:dyDescent="0.25">
      <c r="B6" s="58" t="s">
        <v>52</v>
      </c>
      <c r="C6" s="40">
        <v>1431</v>
      </c>
      <c r="D6" s="40">
        <v>1608</v>
      </c>
      <c r="E6" s="40">
        <v>1280</v>
      </c>
      <c r="F6" s="40">
        <v>1384</v>
      </c>
      <c r="G6" s="40">
        <v>1431</v>
      </c>
      <c r="H6" s="40">
        <v>1392</v>
      </c>
      <c r="I6" s="40">
        <v>1250</v>
      </c>
      <c r="J6" s="117"/>
    </row>
    <row r="7" spans="1:18" ht="17.100000000000001" customHeight="1" thickBot="1" x14ac:dyDescent="0.25">
      <c r="B7" s="58" t="s">
        <v>53</v>
      </c>
      <c r="C7" s="40">
        <v>170</v>
      </c>
      <c r="D7" s="40">
        <v>202</v>
      </c>
      <c r="E7" s="40">
        <v>93</v>
      </c>
      <c r="F7" s="40">
        <v>147</v>
      </c>
      <c r="G7" s="40">
        <v>144</v>
      </c>
      <c r="H7" s="40">
        <v>125</v>
      </c>
      <c r="I7" s="40">
        <v>101</v>
      </c>
      <c r="J7" s="117"/>
    </row>
    <row r="8" spans="1:18" ht="17.100000000000001" customHeight="1" thickBot="1" x14ac:dyDescent="0.25">
      <c r="B8" s="58" t="s">
        <v>166</v>
      </c>
      <c r="C8" s="40">
        <v>113</v>
      </c>
      <c r="D8" s="40">
        <v>101</v>
      </c>
      <c r="E8" s="40">
        <v>91</v>
      </c>
      <c r="F8" s="40">
        <v>109</v>
      </c>
      <c r="G8" s="40">
        <v>78</v>
      </c>
      <c r="H8" s="40">
        <v>98</v>
      </c>
      <c r="I8" s="40">
        <v>58</v>
      </c>
      <c r="J8" s="117"/>
    </row>
    <row r="9" spans="1:18" ht="17.100000000000001" customHeight="1" thickBot="1" x14ac:dyDescent="0.25">
      <c r="B9" s="58" t="s">
        <v>47</v>
      </c>
      <c r="C9" s="40">
        <v>107</v>
      </c>
      <c r="D9" s="40">
        <v>146</v>
      </c>
      <c r="E9" s="40">
        <v>116</v>
      </c>
      <c r="F9" s="40">
        <v>125</v>
      </c>
      <c r="G9" s="40">
        <v>96</v>
      </c>
      <c r="H9" s="40">
        <v>130</v>
      </c>
      <c r="I9" s="40">
        <v>88</v>
      </c>
      <c r="J9" s="117"/>
    </row>
    <row r="10" spans="1:18" ht="17.100000000000001" customHeight="1" thickBot="1" x14ac:dyDescent="0.25">
      <c r="B10" s="58" t="s">
        <v>8</v>
      </c>
      <c r="C10" s="40">
        <v>234</v>
      </c>
      <c r="D10" s="40">
        <v>308</v>
      </c>
      <c r="E10" s="40">
        <v>242</v>
      </c>
      <c r="F10" s="40">
        <v>230</v>
      </c>
      <c r="G10" s="40">
        <v>225</v>
      </c>
      <c r="H10" s="40">
        <v>205</v>
      </c>
      <c r="I10" s="40">
        <v>205</v>
      </c>
      <c r="J10" s="117"/>
    </row>
    <row r="11" spans="1:18" ht="17.100000000000001" customHeight="1" thickBot="1" x14ac:dyDescent="0.25">
      <c r="B11" s="58" t="s">
        <v>9</v>
      </c>
      <c r="C11" s="40">
        <v>62</v>
      </c>
      <c r="D11" s="40">
        <v>74</v>
      </c>
      <c r="E11" s="40">
        <v>72</v>
      </c>
      <c r="F11" s="40">
        <v>75</v>
      </c>
      <c r="G11" s="40">
        <v>82</v>
      </c>
      <c r="H11" s="40">
        <v>65</v>
      </c>
      <c r="I11" s="40">
        <v>57</v>
      </c>
      <c r="J11" s="117"/>
    </row>
    <row r="12" spans="1:18" ht="17.100000000000001" customHeight="1" thickBot="1" x14ac:dyDescent="0.25">
      <c r="B12" s="58" t="s">
        <v>55</v>
      </c>
      <c r="C12" s="40">
        <v>216</v>
      </c>
      <c r="D12" s="40">
        <v>242</v>
      </c>
      <c r="E12" s="40">
        <v>173</v>
      </c>
      <c r="F12" s="40">
        <v>213</v>
      </c>
      <c r="G12" s="40">
        <v>195</v>
      </c>
      <c r="H12" s="40">
        <v>218</v>
      </c>
      <c r="I12" s="40">
        <v>201</v>
      </c>
      <c r="J12" s="117"/>
    </row>
    <row r="13" spans="1:18" ht="17.100000000000001" customHeight="1" thickBot="1" x14ac:dyDescent="0.25">
      <c r="B13" s="58" t="s">
        <v>49</v>
      </c>
      <c r="C13" s="40">
        <v>319</v>
      </c>
      <c r="D13" s="40">
        <v>365</v>
      </c>
      <c r="E13" s="40">
        <v>371</v>
      </c>
      <c r="F13" s="40">
        <v>337</v>
      </c>
      <c r="G13" s="40">
        <v>266</v>
      </c>
      <c r="H13" s="40">
        <v>302</v>
      </c>
      <c r="I13" s="40">
        <v>259</v>
      </c>
      <c r="J13" s="117"/>
    </row>
    <row r="14" spans="1:18" ht="17.100000000000001" customHeight="1" thickBot="1" x14ac:dyDescent="0.25">
      <c r="B14" s="58" t="s">
        <v>26</v>
      </c>
      <c r="C14" s="40">
        <v>1767</v>
      </c>
      <c r="D14" s="40">
        <v>1592</v>
      </c>
      <c r="E14" s="40">
        <v>1268</v>
      </c>
      <c r="F14" s="40">
        <v>1221</v>
      </c>
      <c r="G14" s="40">
        <v>1251</v>
      </c>
      <c r="H14" s="40">
        <v>1197</v>
      </c>
      <c r="I14" s="40">
        <v>1114</v>
      </c>
      <c r="J14" s="117"/>
    </row>
    <row r="15" spans="1:18" ht="17.100000000000001" customHeight="1" thickBot="1" x14ac:dyDescent="0.25">
      <c r="B15" s="58" t="s">
        <v>235</v>
      </c>
      <c r="C15" s="40">
        <v>1253</v>
      </c>
      <c r="D15" s="40">
        <v>1275</v>
      </c>
      <c r="E15" s="40">
        <v>1182</v>
      </c>
      <c r="F15" s="40">
        <v>1084</v>
      </c>
      <c r="G15" s="40">
        <v>1042</v>
      </c>
      <c r="H15" s="40">
        <v>1043</v>
      </c>
      <c r="I15" s="40">
        <v>973</v>
      </c>
      <c r="J15" s="117"/>
    </row>
    <row r="16" spans="1:18" ht="17.100000000000001" customHeight="1" thickBot="1" x14ac:dyDescent="0.25">
      <c r="B16" s="58" t="s">
        <v>21</v>
      </c>
      <c r="C16" s="40">
        <v>80</v>
      </c>
      <c r="D16" s="40">
        <v>100</v>
      </c>
      <c r="E16" s="40">
        <v>82</v>
      </c>
      <c r="F16" s="40">
        <v>95</v>
      </c>
      <c r="G16" s="40">
        <v>120</v>
      </c>
      <c r="H16" s="40">
        <v>125</v>
      </c>
      <c r="I16" s="40">
        <v>83</v>
      </c>
      <c r="J16" s="117"/>
    </row>
    <row r="17" spans="2:18" ht="17.100000000000001" customHeight="1" thickBot="1" x14ac:dyDescent="0.25">
      <c r="B17" s="58" t="s">
        <v>10</v>
      </c>
      <c r="C17" s="40">
        <v>189</v>
      </c>
      <c r="D17" s="40">
        <v>248</v>
      </c>
      <c r="E17" s="40">
        <v>222</v>
      </c>
      <c r="F17" s="40">
        <v>234</v>
      </c>
      <c r="G17" s="40">
        <v>191</v>
      </c>
      <c r="H17" s="40">
        <v>155</v>
      </c>
      <c r="I17" s="40">
        <v>164</v>
      </c>
      <c r="J17" s="117"/>
    </row>
    <row r="18" spans="2:18" ht="17.100000000000001" customHeight="1" thickBot="1" x14ac:dyDescent="0.25">
      <c r="B18" s="58" t="s">
        <v>167</v>
      </c>
      <c r="C18" s="40">
        <v>652</v>
      </c>
      <c r="D18" s="40">
        <v>611</v>
      </c>
      <c r="E18" s="40">
        <v>647</v>
      </c>
      <c r="F18" s="40">
        <v>613</v>
      </c>
      <c r="G18" s="40">
        <v>741</v>
      </c>
      <c r="H18" s="40">
        <v>616</v>
      </c>
      <c r="I18" s="40">
        <v>594</v>
      </c>
      <c r="J18" s="117"/>
    </row>
    <row r="19" spans="2:18" ht="17.100000000000001" customHeight="1" thickBot="1" x14ac:dyDescent="0.25">
      <c r="B19" s="58" t="s">
        <v>168</v>
      </c>
      <c r="C19" s="40">
        <v>434</v>
      </c>
      <c r="D19" s="40">
        <v>500</v>
      </c>
      <c r="E19" s="40">
        <v>405</v>
      </c>
      <c r="F19" s="40">
        <v>336</v>
      </c>
      <c r="G19" s="40">
        <v>291</v>
      </c>
      <c r="H19" s="40">
        <v>393</v>
      </c>
      <c r="I19" s="40">
        <v>295</v>
      </c>
      <c r="J19" s="117"/>
    </row>
    <row r="20" spans="2:18" ht="17.100000000000001" customHeight="1" thickBot="1" x14ac:dyDescent="0.25">
      <c r="B20" s="58" t="s">
        <v>169</v>
      </c>
      <c r="C20" s="40">
        <v>57</v>
      </c>
      <c r="D20" s="40">
        <v>62</v>
      </c>
      <c r="E20" s="40">
        <v>44</v>
      </c>
      <c r="F20" s="40">
        <v>37</v>
      </c>
      <c r="G20" s="40">
        <v>37</v>
      </c>
      <c r="H20" s="40">
        <v>38</v>
      </c>
      <c r="I20" s="40">
        <v>31</v>
      </c>
      <c r="J20" s="117"/>
    </row>
    <row r="21" spans="2:18" ht="17.100000000000001" customHeight="1" thickBot="1" x14ac:dyDescent="0.25">
      <c r="B21" s="58" t="s">
        <v>51</v>
      </c>
      <c r="C21" s="40">
        <v>144</v>
      </c>
      <c r="D21" s="40">
        <v>159</v>
      </c>
      <c r="E21" s="40">
        <v>174</v>
      </c>
      <c r="F21" s="40">
        <v>180</v>
      </c>
      <c r="G21" s="40">
        <v>179</v>
      </c>
      <c r="H21" s="40">
        <v>109</v>
      </c>
      <c r="I21" s="40">
        <v>117</v>
      </c>
      <c r="J21" s="117"/>
    </row>
    <row r="22" spans="2:18" ht="17.100000000000001" customHeight="1" thickBot="1" x14ac:dyDescent="0.25">
      <c r="B22" s="58" t="s">
        <v>11</v>
      </c>
      <c r="C22" s="40">
        <v>52</v>
      </c>
      <c r="D22" s="40">
        <v>48</v>
      </c>
      <c r="E22" s="40">
        <v>42</v>
      </c>
      <c r="F22" s="40">
        <v>29</v>
      </c>
      <c r="G22" s="40">
        <v>41</v>
      </c>
      <c r="H22" s="40">
        <v>31</v>
      </c>
      <c r="I22" s="40">
        <v>47</v>
      </c>
      <c r="J22" s="117"/>
    </row>
    <row r="23" spans="2:18" ht="17.100000000000001" customHeight="1" thickBot="1" x14ac:dyDescent="0.25">
      <c r="B23" s="60" t="s">
        <v>22</v>
      </c>
      <c r="C23" s="61">
        <v>7280</v>
      </c>
      <c r="D23" s="61">
        <v>7641</v>
      </c>
      <c r="E23" s="61">
        <v>6504</v>
      </c>
      <c r="F23" s="61">
        <v>6449</v>
      </c>
      <c r="G23" s="61">
        <f>SUM(G6:G22)</f>
        <v>6410</v>
      </c>
      <c r="H23" s="61">
        <f>SUM(H6:H22)</f>
        <v>6242</v>
      </c>
      <c r="I23" s="61">
        <f>SUM(I6:I22)</f>
        <v>5637</v>
      </c>
    </row>
    <row r="24" spans="2:18" ht="11.25" customHeight="1" x14ac:dyDescent="0.2">
      <c r="C24" s="18"/>
      <c r="G24" s="18"/>
    </row>
    <row r="25" spans="2:18" ht="39" customHeight="1" x14ac:dyDescent="0.2">
      <c r="B25" s="62"/>
      <c r="C25" s="62"/>
      <c r="D25" s="62"/>
      <c r="E25" s="62"/>
      <c r="F25"/>
      <c r="G25"/>
      <c r="H25"/>
      <c r="I25"/>
      <c r="J25"/>
      <c r="K25"/>
      <c r="L25"/>
      <c r="M25"/>
      <c r="N25"/>
      <c r="O25"/>
      <c r="P25"/>
      <c r="Q25"/>
      <c r="R25"/>
    </row>
    <row r="26" spans="2:18" ht="15" customHeight="1" x14ac:dyDescent="0.2"/>
    <row r="27" spans="2:18" ht="39" customHeight="1" x14ac:dyDescent="0.2">
      <c r="C27" s="39" t="s">
        <v>257</v>
      </c>
      <c r="D27" s="39" t="s">
        <v>266</v>
      </c>
      <c r="E27" s="39" t="s">
        <v>274</v>
      </c>
    </row>
    <row r="28" spans="2:18" ht="17.100000000000001" customHeight="1" thickBot="1" x14ac:dyDescent="0.25">
      <c r="B28" s="58" t="s">
        <v>52</v>
      </c>
      <c r="C28" s="36">
        <f t="shared" ref="C28:E45" si="0">+(G6-C6)/C6</f>
        <v>0</v>
      </c>
      <c r="D28" s="36">
        <f t="shared" si="0"/>
        <v>-0.13432835820895522</v>
      </c>
      <c r="E28" s="36">
        <f t="shared" si="0"/>
        <v>-2.34375E-2</v>
      </c>
    </row>
    <row r="29" spans="2:18" ht="17.100000000000001" customHeight="1" thickBot="1" x14ac:dyDescent="0.25">
      <c r="B29" s="58" t="s">
        <v>53</v>
      </c>
      <c r="C29" s="36">
        <f t="shared" si="0"/>
        <v>-0.15294117647058825</v>
      </c>
      <c r="D29" s="36">
        <f t="shared" si="0"/>
        <v>-0.38118811881188119</v>
      </c>
      <c r="E29" s="36">
        <f t="shared" si="0"/>
        <v>8.6021505376344093E-2</v>
      </c>
    </row>
    <row r="30" spans="2:18" ht="17.100000000000001" customHeight="1" thickBot="1" x14ac:dyDescent="0.25">
      <c r="B30" s="58" t="s">
        <v>166</v>
      </c>
      <c r="C30" s="36">
        <f t="shared" si="0"/>
        <v>-0.30973451327433627</v>
      </c>
      <c r="D30" s="36">
        <f t="shared" si="0"/>
        <v>-2.9702970297029702E-2</v>
      </c>
      <c r="E30" s="36">
        <f t="shared" si="0"/>
        <v>-0.36263736263736263</v>
      </c>
    </row>
    <row r="31" spans="2:18" ht="17.100000000000001" customHeight="1" thickBot="1" x14ac:dyDescent="0.25">
      <c r="B31" s="58" t="s">
        <v>47</v>
      </c>
      <c r="C31" s="36">
        <f t="shared" si="0"/>
        <v>-0.10280373831775701</v>
      </c>
      <c r="D31" s="36">
        <f t="shared" si="0"/>
        <v>-0.1095890410958904</v>
      </c>
      <c r="E31" s="36">
        <f t="shared" si="0"/>
        <v>-0.2413793103448276</v>
      </c>
    </row>
    <row r="32" spans="2:18" ht="17.100000000000001" customHeight="1" thickBot="1" x14ac:dyDescent="0.25">
      <c r="B32" s="58" t="s">
        <v>8</v>
      </c>
      <c r="C32" s="36">
        <f t="shared" si="0"/>
        <v>-3.8461538461538464E-2</v>
      </c>
      <c r="D32" s="36">
        <f t="shared" si="0"/>
        <v>-0.33441558441558439</v>
      </c>
      <c r="E32" s="36">
        <f t="shared" si="0"/>
        <v>-0.15289256198347106</v>
      </c>
    </row>
    <row r="33" spans="2:5" ht="17.100000000000001" customHeight="1" thickBot="1" x14ac:dyDescent="0.25">
      <c r="B33" s="58" t="s">
        <v>9</v>
      </c>
      <c r="C33" s="36">
        <f t="shared" si="0"/>
        <v>0.32258064516129031</v>
      </c>
      <c r="D33" s="36">
        <f t="shared" si="0"/>
        <v>-0.12162162162162163</v>
      </c>
      <c r="E33" s="36">
        <f t="shared" si="0"/>
        <v>-0.20833333333333334</v>
      </c>
    </row>
    <row r="34" spans="2:5" ht="17.100000000000001" customHeight="1" thickBot="1" x14ac:dyDescent="0.25">
      <c r="B34" s="58" t="s">
        <v>55</v>
      </c>
      <c r="C34" s="36">
        <f t="shared" si="0"/>
        <v>-9.7222222222222224E-2</v>
      </c>
      <c r="D34" s="36">
        <f t="shared" si="0"/>
        <v>-9.9173553719008267E-2</v>
      </c>
      <c r="E34" s="36">
        <f t="shared" si="0"/>
        <v>0.16184971098265896</v>
      </c>
    </row>
    <row r="35" spans="2:5" ht="17.100000000000001" customHeight="1" thickBot="1" x14ac:dyDescent="0.25">
      <c r="B35" s="58" t="s">
        <v>49</v>
      </c>
      <c r="C35" s="36">
        <f t="shared" si="0"/>
        <v>-0.16614420062695925</v>
      </c>
      <c r="D35" s="36">
        <f t="shared" si="0"/>
        <v>-0.17260273972602741</v>
      </c>
      <c r="E35" s="36">
        <f t="shared" si="0"/>
        <v>-0.30188679245283018</v>
      </c>
    </row>
    <row r="36" spans="2:5" ht="17.100000000000001" customHeight="1" thickBot="1" x14ac:dyDescent="0.25">
      <c r="B36" s="58" t="s">
        <v>26</v>
      </c>
      <c r="C36" s="36">
        <f t="shared" si="0"/>
        <v>-0.29202037351443122</v>
      </c>
      <c r="D36" s="36">
        <f t="shared" si="0"/>
        <v>-0.24811557788944724</v>
      </c>
      <c r="E36" s="36">
        <f t="shared" si="0"/>
        <v>-0.12145110410094637</v>
      </c>
    </row>
    <row r="37" spans="2:5" ht="17.100000000000001" customHeight="1" thickBot="1" x14ac:dyDescent="0.25">
      <c r="B37" s="58" t="s">
        <v>235</v>
      </c>
      <c r="C37" s="36">
        <f t="shared" si="0"/>
        <v>-0.16839584996009577</v>
      </c>
      <c r="D37" s="36">
        <f t="shared" si="0"/>
        <v>-0.18196078431372548</v>
      </c>
      <c r="E37" s="36">
        <f t="shared" si="0"/>
        <v>-0.17681895093062605</v>
      </c>
    </row>
    <row r="38" spans="2:5" ht="17.100000000000001" customHeight="1" thickBot="1" x14ac:dyDescent="0.25">
      <c r="B38" s="58" t="s">
        <v>21</v>
      </c>
      <c r="C38" s="36">
        <f t="shared" si="0"/>
        <v>0.5</v>
      </c>
      <c r="D38" s="36">
        <f t="shared" si="0"/>
        <v>0.25</v>
      </c>
      <c r="E38" s="36">
        <f t="shared" si="0"/>
        <v>1.2195121951219513E-2</v>
      </c>
    </row>
    <row r="39" spans="2:5" ht="17.100000000000001" customHeight="1" thickBot="1" x14ac:dyDescent="0.25">
      <c r="B39" s="58" t="s">
        <v>10</v>
      </c>
      <c r="C39" s="36">
        <f t="shared" si="0"/>
        <v>1.0582010582010581E-2</v>
      </c>
      <c r="D39" s="36">
        <f t="shared" si="0"/>
        <v>-0.375</v>
      </c>
      <c r="E39" s="36">
        <f t="shared" si="0"/>
        <v>-0.26126126126126126</v>
      </c>
    </row>
    <row r="40" spans="2:5" ht="17.100000000000001" customHeight="1" thickBot="1" x14ac:dyDescent="0.25">
      <c r="B40" s="58" t="s">
        <v>167</v>
      </c>
      <c r="C40" s="36">
        <f t="shared" si="0"/>
        <v>0.13650306748466257</v>
      </c>
      <c r="D40" s="36">
        <f t="shared" si="0"/>
        <v>8.1833060556464818E-3</v>
      </c>
      <c r="E40" s="36">
        <f t="shared" si="0"/>
        <v>-8.1916537867078823E-2</v>
      </c>
    </row>
    <row r="41" spans="2:5" ht="17.100000000000001" customHeight="1" thickBot="1" x14ac:dyDescent="0.25">
      <c r="B41" s="58" t="s">
        <v>168</v>
      </c>
      <c r="C41" s="36">
        <f t="shared" si="0"/>
        <v>-0.3294930875576037</v>
      </c>
      <c r="D41" s="36">
        <f t="shared" si="0"/>
        <v>-0.214</v>
      </c>
      <c r="E41" s="36">
        <f t="shared" si="0"/>
        <v>-0.27160493827160492</v>
      </c>
    </row>
    <row r="42" spans="2:5" ht="17.100000000000001" customHeight="1" thickBot="1" x14ac:dyDescent="0.25">
      <c r="B42" s="58" t="s">
        <v>169</v>
      </c>
      <c r="C42" s="36">
        <f t="shared" si="0"/>
        <v>-0.35087719298245612</v>
      </c>
      <c r="D42" s="36">
        <f t="shared" si="0"/>
        <v>-0.38709677419354838</v>
      </c>
      <c r="E42" s="36">
        <f t="shared" si="0"/>
        <v>-0.29545454545454547</v>
      </c>
    </row>
    <row r="43" spans="2:5" ht="17.100000000000001" customHeight="1" thickBot="1" x14ac:dyDescent="0.25">
      <c r="B43" s="58" t="s">
        <v>51</v>
      </c>
      <c r="C43" s="36">
        <f t="shared" si="0"/>
        <v>0.24305555555555555</v>
      </c>
      <c r="D43" s="36">
        <f t="shared" si="0"/>
        <v>-0.31446540880503143</v>
      </c>
      <c r="E43" s="36">
        <f t="shared" si="0"/>
        <v>-0.32758620689655171</v>
      </c>
    </row>
    <row r="44" spans="2:5" ht="17.100000000000001" customHeight="1" thickBot="1" x14ac:dyDescent="0.25">
      <c r="B44" s="58" t="s">
        <v>11</v>
      </c>
      <c r="C44" s="36">
        <f t="shared" si="0"/>
        <v>-0.21153846153846154</v>
      </c>
      <c r="D44" s="36">
        <f t="shared" si="0"/>
        <v>-0.35416666666666669</v>
      </c>
      <c r="E44" s="36">
        <f t="shared" si="0"/>
        <v>0.11904761904761904</v>
      </c>
    </row>
    <row r="45" spans="2:5" ht="17.100000000000001" customHeight="1" thickBot="1" x14ac:dyDescent="0.25">
      <c r="B45" s="60" t="s">
        <v>22</v>
      </c>
      <c r="C45" s="69">
        <f t="shared" si="0"/>
        <v>-0.11950549450549451</v>
      </c>
      <c r="D45" s="69">
        <f t="shared" si="0"/>
        <v>-0.18309121842690748</v>
      </c>
      <c r="E45" s="69">
        <f t="shared" si="0"/>
        <v>-0.13330258302583026</v>
      </c>
    </row>
    <row r="51" spans="2:20" ht="39" customHeight="1" x14ac:dyDescent="0.2">
      <c r="C51" s="38" t="s">
        <v>175</v>
      </c>
      <c r="D51" s="38" t="s">
        <v>236</v>
      </c>
      <c r="E51" s="38" t="s">
        <v>245</v>
      </c>
      <c r="F51" s="64" t="s">
        <v>247</v>
      </c>
      <c r="G51" s="38" t="s">
        <v>256</v>
      </c>
      <c r="H51" s="38" t="s">
        <v>265</v>
      </c>
      <c r="I51" s="38" t="s">
        <v>273</v>
      </c>
      <c r="T51" s="12">
        <v>2022</v>
      </c>
    </row>
    <row r="52" spans="2:20" ht="15" thickBot="1" x14ac:dyDescent="0.25">
      <c r="B52" s="58" t="s">
        <v>52</v>
      </c>
      <c r="C52" s="111">
        <v>16.558312510088594</v>
      </c>
      <c r="D52" s="111">
        <v>18.606405671713809</v>
      </c>
      <c r="E52" s="111">
        <v>14.811069191413978</v>
      </c>
      <c r="F52" s="111">
        <v>16.014468563216361</v>
      </c>
      <c r="G52" s="111">
        <f>+G6/$T52*100000</f>
        <v>16.520662950768195</v>
      </c>
      <c r="H52" s="111">
        <f>+H6/$T52*100000</f>
        <v>16.070414274961095</v>
      </c>
      <c r="I52" s="111">
        <f>+I6/$T52*100000</f>
        <v>14.431047301509604</v>
      </c>
      <c r="R52" s="12">
        <v>8635689</v>
      </c>
      <c r="S52" s="12">
        <v>8642185</v>
      </c>
      <c r="T52" s="12">
        <v>8661880</v>
      </c>
    </row>
    <row r="53" spans="2:20" ht="15" thickBot="1" x14ac:dyDescent="0.25">
      <c r="B53" s="58" t="s">
        <v>53</v>
      </c>
      <c r="C53" s="111">
        <v>12.817989822516081</v>
      </c>
      <c r="D53" s="111">
        <v>15.230787906754401</v>
      </c>
      <c r="E53" s="111">
        <v>7.01219443231762</v>
      </c>
      <c r="F53" s="111">
        <v>11.083791199469788</v>
      </c>
      <c r="G53" s="111">
        <f t="shared" ref="G53:I69" si="1">+G7/$T53*100000</f>
        <v>10.865120097303187</v>
      </c>
      <c r="H53" s="111">
        <f t="shared" si="1"/>
        <v>9.4315278622423495</v>
      </c>
      <c r="I53" s="111">
        <f t="shared" si="1"/>
        <v>7.6206745126918181</v>
      </c>
      <c r="R53" s="12">
        <v>1329391</v>
      </c>
      <c r="S53" s="12">
        <v>1326261</v>
      </c>
      <c r="T53" s="12">
        <v>1325342</v>
      </c>
    </row>
    <row r="54" spans="2:20" ht="17.25" customHeight="1" thickBot="1" x14ac:dyDescent="0.25">
      <c r="B54" s="58" t="s">
        <v>166</v>
      </c>
      <c r="C54" s="111">
        <v>11.168303366699876</v>
      </c>
      <c r="D54" s="111">
        <v>9.9822888498821882</v>
      </c>
      <c r="E54" s="111">
        <v>8.9939434192007841</v>
      </c>
      <c r="F54" s="111">
        <v>10.772965194427313</v>
      </c>
      <c r="G54" s="111">
        <f t="shared" si="1"/>
        <v>7.7650649726878775</v>
      </c>
      <c r="H54" s="111">
        <f t="shared" si="1"/>
        <v>9.7561072733770775</v>
      </c>
      <c r="I54" s="111">
        <f t="shared" si="1"/>
        <v>5.7740226719986776</v>
      </c>
      <c r="R54" s="12">
        <v>1018784</v>
      </c>
      <c r="S54" s="12">
        <v>1011792</v>
      </c>
      <c r="T54" s="12">
        <v>1004499</v>
      </c>
    </row>
    <row r="55" spans="2:20" ht="15" thickBot="1" x14ac:dyDescent="0.25">
      <c r="B55" s="58" t="s">
        <v>47</v>
      </c>
      <c r="C55" s="111">
        <v>9.121847421330461</v>
      </c>
      <c r="D55" s="111">
        <v>12.446632930039693</v>
      </c>
      <c r="E55" s="111">
        <v>9.8891056156479742</v>
      </c>
      <c r="F55" s="111">
        <v>10.656363809965491</v>
      </c>
      <c r="G55" s="111">
        <f t="shared" si="1"/>
        <v>8.1615025326162556</v>
      </c>
      <c r="H55" s="111">
        <f t="shared" si="1"/>
        <v>11.05203467958451</v>
      </c>
      <c r="I55" s="111">
        <f t="shared" si="1"/>
        <v>7.4813773215648993</v>
      </c>
      <c r="R55" s="12">
        <v>1171543</v>
      </c>
      <c r="S55" s="12">
        <v>1173008</v>
      </c>
      <c r="T55" s="12">
        <v>1176254</v>
      </c>
    </row>
    <row r="56" spans="2:20" ht="15" thickBot="1" x14ac:dyDescent="0.25">
      <c r="B56" s="58" t="s">
        <v>8</v>
      </c>
      <c r="C56" s="111">
        <v>10.768800300421915</v>
      </c>
      <c r="D56" s="111">
        <v>14.174318344145085</v>
      </c>
      <c r="E56" s="111">
        <v>11.136964413256853</v>
      </c>
      <c r="F56" s="111">
        <v>10.584718244004447</v>
      </c>
      <c r="G56" s="111">
        <f t="shared" si="1"/>
        <v>10.338116128747682</v>
      </c>
      <c r="H56" s="111">
        <f t="shared" si="1"/>
        <v>9.4191724728589978</v>
      </c>
      <c r="I56" s="111">
        <f t="shared" si="1"/>
        <v>9.4191724728589978</v>
      </c>
      <c r="R56" s="12">
        <v>2175952</v>
      </c>
      <c r="S56" s="12">
        <v>2172944</v>
      </c>
      <c r="T56" s="12">
        <v>2176412</v>
      </c>
    </row>
    <row r="57" spans="2:20" ht="15" thickBot="1" x14ac:dyDescent="0.25">
      <c r="B57" s="58" t="s">
        <v>9</v>
      </c>
      <c r="C57" s="111">
        <v>10.607229682450338</v>
      </c>
      <c r="D57" s="111">
        <v>12.660241879053629</v>
      </c>
      <c r="E57" s="111">
        <v>12.318073179619747</v>
      </c>
      <c r="F57" s="111">
        <v>12.831326228770571</v>
      </c>
      <c r="G57" s="111">
        <f t="shared" si="1"/>
        <v>14.011776727464108</v>
      </c>
      <c r="H57" s="111">
        <f t="shared" si="1"/>
        <v>11.106896186404475</v>
      </c>
      <c r="I57" s="111">
        <f t="shared" si="1"/>
        <v>9.7398935788470027</v>
      </c>
      <c r="R57" s="12">
        <v>582905</v>
      </c>
      <c r="S57" s="12">
        <v>584507</v>
      </c>
      <c r="T57" s="12">
        <v>585222</v>
      </c>
    </row>
    <row r="58" spans="2:20" ht="15" thickBot="1" x14ac:dyDescent="0.25">
      <c r="B58" s="58" t="s">
        <v>55</v>
      </c>
      <c r="C58" s="111">
        <v>9.0636761011422333</v>
      </c>
      <c r="D58" s="111">
        <v>10.154674150353799</v>
      </c>
      <c r="E58" s="111">
        <v>7.2593331736000302</v>
      </c>
      <c r="F58" s="111">
        <v>8.9377917108485914</v>
      </c>
      <c r="G58" s="111">
        <f t="shared" si="1"/>
        <v>8.2276259206502438</v>
      </c>
      <c r="H58" s="111">
        <f t="shared" si="1"/>
        <v>9.1980638497525806</v>
      </c>
      <c r="I58" s="111">
        <f t="shared" si="1"/>
        <v>8.4807836412856368</v>
      </c>
      <c r="R58" s="12">
        <v>2394918</v>
      </c>
      <c r="S58" s="12">
        <v>2383139</v>
      </c>
      <c r="T58" s="12">
        <v>2370064</v>
      </c>
    </row>
    <row r="59" spans="2:20" ht="15" thickBot="1" x14ac:dyDescent="0.25">
      <c r="B59" s="58" t="s">
        <v>49</v>
      </c>
      <c r="C59" s="111">
        <v>15.564301055542598</v>
      </c>
      <c r="D59" s="111">
        <v>17.808683025934322</v>
      </c>
      <c r="E59" s="111">
        <v>18.101428500333242</v>
      </c>
      <c r="F59" s="111">
        <v>16.442537478739361</v>
      </c>
      <c r="G59" s="111">
        <f t="shared" si="1"/>
        <v>12.961743851577312</v>
      </c>
      <c r="H59" s="111">
        <f t="shared" si="1"/>
        <v>14.715964823971234</v>
      </c>
      <c r="I59" s="111">
        <f t="shared" si="1"/>
        <v>12.620645329167383</v>
      </c>
      <c r="R59" s="12">
        <v>2045221</v>
      </c>
      <c r="S59" s="12">
        <v>2049562</v>
      </c>
      <c r="T59" s="12">
        <v>2052193</v>
      </c>
    </row>
    <row r="60" spans="2:20" ht="15" thickBot="1" x14ac:dyDescent="0.25">
      <c r="B60" s="58" t="s">
        <v>26</v>
      </c>
      <c r="C60" s="111">
        <v>22.760757517168464</v>
      </c>
      <c r="D60" s="111">
        <v>20.506579494811653</v>
      </c>
      <c r="E60" s="111">
        <v>16.333129899133905</v>
      </c>
      <c r="F60" s="111">
        <v>15.727722087415222</v>
      </c>
      <c r="G60" s="111">
        <f t="shared" si="1"/>
        <v>16.072869843673033</v>
      </c>
      <c r="H60" s="111">
        <f t="shared" si="1"/>
        <v>15.379076900780671</v>
      </c>
      <c r="I60" s="111">
        <f t="shared" si="1"/>
        <v>14.312691451520191</v>
      </c>
      <c r="R60" s="12">
        <v>7780479</v>
      </c>
      <c r="S60" s="12">
        <v>7763362</v>
      </c>
      <c r="T60" s="12">
        <v>7783302</v>
      </c>
    </row>
    <row r="61" spans="2:20" ht="15" thickBot="1" x14ac:dyDescent="0.25">
      <c r="B61" s="58" t="s">
        <v>235</v>
      </c>
      <c r="C61" s="111">
        <v>24.771961539997527</v>
      </c>
      <c r="D61" s="111">
        <v>25.206904200715758</v>
      </c>
      <c r="E61" s="111">
        <v>23.368282953134138</v>
      </c>
      <c r="F61" s="111">
        <v>21.430811100843826</v>
      </c>
      <c r="G61" s="111">
        <f t="shared" si="1"/>
        <v>20.468138945270123</v>
      </c>
      <c r="H61" s="111">
        <f t="shared" si="1"/>
        <v>20.487782072856753</v>
      </c>
      <c r="I61" s="111">
        <f t="shared" si="1"/>
        <v>19.112763141792541</v>
      </c>
      <c r="R61" s="12">
        <v>5057353</v>
      </c>
      <c r="S61" s="12">
        <v>5058138</v>
      </c>
      <c r="T61" s="12">
        <v>5090839</v>
      </c>
    </row>
    <row r="62" spans="2:20" ht="15" thickBot="1" x14ac:dyDescent="0.25">
      <c r="B62" s="58" t="s">
        <v>21</v>
      </c>
      <c r="C62" s="111">
        <v>7.5507243504253418</v>
      </c>
      <c r="D62" s="111">
        <v>9.438405438031678</v>
      </c>
      <c r="E62" s="111">
        <v>7.7394924591859748</v>
      </c>
      <c r="F62" s="111">
        <v>8.9664851661300933</v>
      </c>
      <c r="G62" s="111">
        <f t="shared" si="1"/>
        <v>11.3825533912895</v>
      </c>
      <c r="H62" s="111">
        <f t="shared" si="1"/>
        <v>11.856826449259897</v>
      </c>
      <c r="I62" s="111">
        <f t="shared" si="1"/>
        <v>7.8729327623085705</v>
      </c>
      <c r="R62" s="12">
        <v>1063987</v>
      </c>
      <c r="S62" s="12">
        <v>1059501</v>
      </c>
      <c r="T62" s="12">
        <v>1054245</v>
      </c>
    </row>
    <row r="63" spans="2:20" ht="15" thickBot="1" x14ac:dyDescent="0.25">
      <c r="B63" s="58" t="s">
        <v>10</v>
      </c>
      <c r="C63" s="111">
        <v>7.0113089817093863</v>
      </c>
      <c r="D63" s="111">
        <v>9.2000244839361276</v>
      </c>
      <c r="E63" s="111">
        <v>8.2355057880395979</v>
      </c>
      <c r="F63" s="111">
        <v>8.6806682630687657</v>
      </c>
      <c r="G63" s="111">
        <f t="shared" si="1"/>
        <v>7.102610785853682</v>
      </c>
      <c r="H63" s="111">
        <f t="shared" si="1"/>
        <v>5.7638988052739304</v>
      </c>
      <c r="I63" s="111">
        <f t="shared" si="1"/>
        <v>6.0985768004188676</v>
      </c>
      <c r="R63" s="12">
        <v>2701819</v>
      </c>
      <c r="S63" s="12">
        <v>2695645</v>
      </c>
      <c r="T63" s="12">
        <v>2689152</v>
      </c>
    </row>
    <row r="64" spans="2:20" ht="15" thickBot="1" x14ac:dyDescent="0.25">
      <c r="B64" s="58" t="s">
        <v>167</v>
      </c>
      <c r="C64" s="111">
        <v>9.6574694082622603</v>
      </c>
      <c r="D64" s="111">
        <v>9.0501745528347257</v>
      </c>
      <c r="E64" s="111">
        <v>9.5834090600393917</v>
      </c>
      <c r="F64" s="111">
        <v>9.0797986921238749</v>
      </c>
      <c r="G64" s="111">
        <f t="shared" si="1"/>
        <v>10.986801604161997</v>
      </c>
      <c r="H64" s="111">
        <f t="shared" si="1"/>
        <v>9.1334275143910784</v>
      </c>
      <c r="I64" s="111">
        <f t="shared" si="1"/>
        <v>8.8072336745913979</v>
      </c>
      <c r="R64" s="12">
        <v>6779888</v>
      </c>
      <c r="S64" s="12">
        <v>6751251</v>
      </c>
      <c r="T64" s="12">
        <v>6744456</v>
      </c>
    </row>
    <row r="65" spans="2:20" ht="15" thickBot="1" x14ac:dyDescent="0.25">
      <c r="B65" s="58" t="s">
        <v>168</v>
      </c>
      <c r="C65" s="111">
        <v>28.581099858675024</v>
      </c>
      <c r="D65" s="111">
        <v>32.927534399395192</v>
      </c>
      <c r="E65" s="111">
        <v>26.671302863510103</v>
      </c>
      <c r="F65" s="111">
        <v>22.127303116393566</v>
      </c>
      <c r="G65" s="111">
        <f t="shared" si="1"/>
        <v>19.001736275489915</v>
      </c>
      <c r="H65" s="111">
        <f t="shared" si="1"/>
        <v>25.66213868133174</v>
      </c>
      <c r="I65" s="111">
        <f t="shared" si="1"/>
        <v>19.262928526699397</v>
      </c>
      <c r="R65" s="12">
        <v>1511251</v>
      </c>
      <c r="S65" s="12">
        <v>1518486</v>
      </c>
      <c r="T65" s="12">
        <v>1531439</v>
      </c>
    </row>
    <row r="66" spans="2:20" ht="15" thickBot="1" x14ac:dyDescent="0.25">
      <c r="B66" s="58" t="s">
        <v>169</v>
      </c>
      <c r="C66" s="111">
        <v>8.6162981057748844</v>
      </c>
      <c r="D66" s="111">
        <v>9.3721137290884702</v>
      </c>
      <c r="E66" s="111">
        <v>6.6511774851595611</v>
      </c>
      <c r="F66" s="111">
        <v>5.5930356125205387</v>
      </c>
      <c r="G66" s="111">
        <f t="shared" si="1"/>
        <v>5.5755471570737116</v>
      </c>
      <c r="H66" s="111">
        <f t="shared" si="1"/>
        <v>5.7262376207784067</v>
      </c>
      <c r="I66" s="111">
        <f t="shared" si="1"/>
        <v>4.6714043748455421</v>
      </c>
      <c r="R66" s="12">
        <v>661197</v>
      </c>
      <c r="S66" s="12">
        <v>661537</v>
      </c>
      <c r="T66" s="12">
        <v>663612</v>
      </c>
    </row>
    <row r="67" spans="2:20" ht="15" thickBot="1" x14ac:dyDescent="0.25">
      <c r="B67" s="58" t="s">
        <v>51</v>
      </c>
      <c r="C67" s="111">
        <v>6.5040856046066988</v>
      </c>
      <c r="D67" s="111">
        <v>7.1815945217532295</v>
      </c>
      <c r="E67" s="111">
        <v>7.8591034388997612</v>
      </c>
      <c r="F67" s="111">
        <v>8.130107005758374</v>
      </c>
      <c r="G67" s="111">
        <f t="shared" si="1"/>
        <v>8.1098187251636809</v>
      </c>
      <c r="H67" s="111">
        <f t="shared" si="1"/>
        <v>4.9383812348762071</v>
      </c>
      <c r="I67" s="111">
        <f t="shared" si="1"/>
        <v>5.3008312337662042</v>
      </c>
      <c r="R67" s="12">
        <v>2220504</v>
      </c>
      <c r="S67" s="12">
        <v>2213993</v>
      </c>
      <c r="T67" s="12">
        <v>2207201</v>
      </c>
    </row>
    <row r="68" spans="2:20" ht="15" thickBot="1" x14ac:dyDescent="0.25">
      <c r="B68" s="58" t="s">
        <v>11</v>
      </c>
      <c r="C68" s="111">
        <v>16.260365983314362</v>
      </c>
      <c r="D68" s="111">
        <v>15.009568599982488</v>
      </c>
      <c r="E68" s="111">
        <v>13.133372524984678</v>
      </c>
      <c r="F68" s="111">
        <v>9.0682810291560862</v>
      </c>
      <c r="G68" s="111">
        <f t="shared" si="1"/>
        <v>12.833153356182606</v>
      </c>
      <c r="H68" s="111">
        <f t="shared" si="1"/>
        <v>9.7031159522356294</v>
      </c>
      <c r="I68" s="111">
        <f t="shared" si="1"/>
        <v>14.711175798550792</v>
      </c>
      <c r="R68" s="12">
        <v>319914</v>
      </c>
      <c r="S68" s="12">
        <v>319796</v>
      </c>
      <c r="T68" s="12">
        <v>319485</v>
      </c>
    </row>
    <row r="69" spans="2:20" ht="15" thickBot="1" x14ac:dyDescent="0.25">
      <c r="B69" s="60" t="s">
        <v>22</v>
      </c>
      <c r="C69" s="112">
        <v>15.363476967562827</v>
      </c>
      <c r="D69" s="112">
        <v>16.125319712794994</v>
      </c>
      <c r="E69" s="112">
        <v>13.725831620470963</v>
      </c>
      <c r="F69" s="112">
        <v>13.609761396128112</v>
      </c>
      <c r="G69" s="112">
        <f>+G23/$T69*100000</f>
        <v>13.513058558111961</v>
      </c>
      <c r="H69" s="112">
        <f t="shared" ref="H69" si="2">+H23/$T69*100000</f>
        <v>13.158894152844752</v>
      </c>
      <c r="I69" s="112">
        <f t="shared" si="1"/>
        <v>11.883480669590814</v>
      </c>
      <c r="R69" s="12">
        <v>47450795</v>
      </c>
      <c r="S69" s="12">
        <v>47385107</v>
      </c>
      <c r="T69" s="12">
        <v>47435597</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V72"/>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4" width="11.42578125" style="12" bestFit="1" customWidth="1"/>
    <col min="5" max="5" width="11.28515625" style="12" bestFit="1" customWidth="1"/>
    <col min="6" max="16" width="11.42578125" style="12" bestFit="1" customWidth="1"/>
    <col min="17" max="17" width="11.42578125" style="12" customWidth="1"/>
    <col min="18" max="18" width="11.42578125" style="12" hidden="1" customWidth="1"/>
    <col min="19" max="19" width="0.140625" style="12" hidden="1" customWidth="1"/>
    <col min="20" max="20" width="0.42578125" style="12" hidden="1" customWidth="1"/>
    <col min="21" max="21" width="11.5703125" style="12" hidden="1" customWidth="1"/>
    <col min="22" max="22" width="11.85546875" style="12" hidden="1" customWidth="1"/>
    <col min="23" max="59" width="12.28515625" style="12" customWidth="1"/>
    <col min="60" max="16384" width="11.42578125" style="12"/>
  </cols>
  <sheetData>
    <row r="2" spans="1:9" ht="40.5" customHeight="1" x14ac:dyDescent="0.2">
      <c r="B2" s="10"/>
      <c r="C2" s="78"/>
      <c r="D2" s="78"/>
      <c r="E2" s="19"/>
      <c r="F2" s="20"/>
    </row>
    <row r="3" spans="1:9" ht="27.95" customHeight="1" x14ac:dyDescent="0.2">
      <c r="B3" s="10"/>
      <c r="C3" s="10"/>
      <c r="D3" s="10"/>
      <c r="E3" s="79"/>
      <c r="F3" s="79"/>
    </row>
    <row r="5" spans="1:9" ht="39" customHeight="1" x14ac:dyDescent="0.2">
      <c r="C5" s="38" t="s">
        <v>175</v>
      </c>
      <c r="D5" s="38" t="s">
        <v>236</v>
      </c>
      <c r="E5" s="38" t="s">
        <v>245</v>
      </c>
      <c r="F5" s="64" t="s">
        <v>247</v>
      </c>
      <c r="G5" s="38" t="s">
        <v>256</v>
      </c>
      <c r="H5" s="38" t="s">
        <v>265</v>
      </c>
      <c r="I5" s="38" t="s">
        <v>273</v>
      </c>
    </row>
    <row r="6" spans="1:9" ht="17.100000000000001" customHeight="1" thickBot="1" x14ac:dyDescent="0.25">
      <c r="A6" s="80"/>
      <c r="B6" s="58" t="s">
        <v>52</v>
      </c>
      <c r="C6" s="40">
        <v>40672</v>
      </c>
      <c r="D6" s="40">
        <v>39508</v>
      </c>
      <c r="E6" s="40">
        <v>28655</v>
      </c>
      <c r="F6" s="40">
        <v>36691</v>
      </c>
      <c r="G6" s="40">
        <v>39802</v>
      </c>
      <c r="H6" s="40">
        <v>40781</v>
      </c>
      <c r="I6" s="40">
        <v>38553</v>
      </c>
    </row>
    <row r="7" spans="1:9" ht="17.100000000000001" customHeight="1" thickBot="1" x14ac:dyDescent="0.25">
      <c r="A7" s="80"/>
      <c r="B7" s="58" t="s">
        <v>53</v>
      </c>
      <c r="C7" s="40">
        <v>4757</v>
      </c>
      <c r="D7" s="40">
        <v>4417</v>
      </c>
      <c r="E7" s="40">
        <v>3634</v>
      </c>
      <c r="F7" s="40">
        <v>5769</v>
      </c>
      <c r="G7" s="40">
        <v>5956</v>
      </c>
      <c r="H7" s="40">
        <v>4958</v>
      </c>
      <c r="I7" s="40">
        <v>5381</v>
      </c>
    </row>
    <row r="8" spans="1:9" ht="17.100000000000001" customHeight="1" thickBot="1" x14ac:dyDescent="0.25">
      <c r="A8" s="80"/>
      <c r="B8" s="58" t="s">
        <v>166</v>
      </c>
      <c r="C8" s="40">
        <v>3882</v>
      </c>
      <c r="D8" s="40">
        <v>4530</v>
      </c>
      <c r="E8" s="40">
        <v>3112</v>
      </c>
      <c r="F8" s="40">
        <v>4358</v>
      </c>
      <c r="G8" s="40">
        <v>4696</v>
      </c>
      <c r="H8" s="40">
        <v>4096</v>
      </c>
      <c r="I8" s="40">
        <v>4389</v>
      </c>
    </row>
    <row r="9" spans="1:9" ht="17.100000000000001" customHeight="1" thickBot="1" x14ac:dyDescent="0.25">
      <c r="A9" s="80"/>
      <c r="B9" s="58" t="s">
        <v>47</v>
      </c>
      <c r="C9" s="40">
        <v>5686</v>
      </c>
      <c r="D9" s="40">
        <v>6202</v>
      </c>
      <c r="E9" s="40">
        <v>4690</v>
      </c>
      <c r="F9" s="40">
        <v>6242</v>
      </c>
      <c r="G9" s="40">
        <v>6597</v>
      </c>
      <c r="H9" s="40">
        <v>5936</v>
      </c>
      <c r="I9" s="40">
        <v>5378</v>
      </c>
    </row>
    <row r="10" spans="1:9" ht="17.100000000000001" customHeight="1" thickBot="1" x14ac:dyDescent="0.25">
      <c r="A10" s="80"/>
      <c r="B10" s="58" t="s">
        <v>8</v>
      </c>
      <c r="C10" s="40">
        <v>14370</v>
      </c>
      <c r="D10" s="40">
        <v>15827</v>
      </c>
      <c r="E10" s="40">
        <v>12451</v>
      </c>
      <c r="F10" s="40">
        <v>15765</v>
      </c>
      <c r="G10" s="40">
        <v>18458</v>
      </c>
      <c r="H10" s="40">
        <v>14083</v>
      </c>
      <c r="I10" s="40">
        <v>13863</v>
      </c>
    </row>
    <row r="11" spans="1:9" ht="17.100000000000001" customHeight="1" thickBot="1" x14ac:dyDescent="0.25">
      <c r="A11" s="80"/>
      <c r="B11" s="58" t="s">
        <v>9</v>
      </c>
      <c r="C11" s="40">
        <v>2326</v>
      </c>
      <c r="D11" s="40">
        <v>2243</v>
      </c>
      <c r="E11" s="40">
        <v>1584</v>
      </c>
      <c r="F11" s="40">
        <v>2359</v>
      </c>
      <c r="G11" s="40">
        <v>2538</v>
      </c>
      <c r="H11" s="40">
        <v>2412</v>
      </c>
      <c r="I11" s="40">
        <v>2075</v>
      </c>
    </row>
    <row r="12" spans="1:9" ht="17.100000000000001" customHeight="1" thickBot="1" x14ac:dyDescent="0.25">
      <c r="A12" s="80"/>
      <c r="B12" s="58" t="s">
        <v>54</v>
      </c>
      <c r="C12" s="40">
        <v>8350</v>
      </c>
      <c r="D12" s="40">
        <v>8523</v>
      </c>
      <c r="E12" s="40">
        <v>6653</v>
      </c>
      <c r="F12" s="40">
        <v>8883</v>
      </c>
      <c r="G12" s="40">
        <v>8691</v>
      </c>
      <c r="H12" s="40">
        <v>8638</v>
      </c>
      <c r="I12" s="40">
        <v>8919</v>
      </c>
    </row>
    <row r="13" spans="1:9" ht="17.100000000000001" customHeight="1" thickBot="1" x14ac:dyDescent="0.25">
      <c r="A13" s="80"/>
      <c r="B13" s="58" t="s">
        <v>49</v>
      </c>
      <c r="C13" s="40">
        <v>7751</v>
      </c>
      <c r="D13" s="40">
        <v>8843</v>
      </c>
      <c r="E13" s="40">
        <v>7417</v>
      </c>
      <c r="F13" s="40">
        <v>9675</v>
      </c>
      <c r="G13" s="40">
        <v>9049</v>
      </c>
      <c r="H13" s="40">
        <v>9129</v>
      </c>
      <c r="I13" s="40">
        <v>8421</v>
      </c>
    </row>
    <row r="14" spans="1:9" ht="17.100000000000001" customHeight="1" thickBot="1" x14ac:dyDescent="0.25">
      <c r="A14" s="80"/>
      <c r="B14" s="58" t="s">
        <v>26</v>
      </c>
      <c r="C14" s="40">
        <v>30265</v>
      </c>
      <c r="D14" s="40">
        <v>27284</v>
      </c>
      <c r="E14" s="40">
        <v>24981</v>
      </c>
      <c r="F14" s="40">
        <v>40893</v>
      </c>
      <c r="G14" s="40">
        <v>45761</v>
      </c>
      <c r="H14" s="40">
        <v>36983</v>
      </c>
      <c r="I14" s="40">
        <v>33657</v>
      </c>
    </row>
    <row r="15" spans="1:9" ht="17.100000000000001" customHeight="1" thickBot="1" x14ac:dyDescent="0.25">
      <c r="A15" s="80"/>
      <c r="B15" s="58" t="s">
        <v>48</v>
      </c>
      <c r="C15" s="40">
        <v>26533</v>
      </c>
      <c r="D15" s="40">
        <v>23970</v>
      </c>
      <c r="E15" s="40">
        <v>18831</v>
      </c>
      <c r="F15" s="40">
        <v>25963</v>
      </c>
      <c r="G15" s="40">
        <v>26985</v>
      </c>
      <c r="H15" s="40">
        <v>25279</v>
      </c>
      <c r="I15" s="40">
        <v>24295</v>
      </c>
    </row>
    <row r="16" spans="1:9" ht="17.100000000000001" customHeight="1" thickBot="1" x14ac:dyDescent="0.25">
      <c r="A16" s="80"/>
      <c r="B16" s="58" t="s">
        <v>21</v>
      </c>
      <c r="C16" s="40">
        <v>4093</v>
      </c>
      <c r="D16" s="40">
        <v>4142</v>
      </c>
      <c r="E16" s="40">
        <v>3033</v>
      </c>
      <c r="F16" s="40">
        <v>4140</v>
      </c>
      <c r="G16" s="40">
        <v>4095</v>
      </c>
      <c r="H16" s="40">
        <v>4168</v>
      </c>
      <c r="I16" s="40">
        <v>3853</v>
      </c>
    </row>
    <row r="17" spans="1:18" ht="17.100000000000001" customHeight="1" thickBot="1" x14ac:dyDescent="0.25">
      <c r="A17" s="80"/>
      <c r="B17" s="58" t="s">
        <v>10</v>
      </c>
      <c r="C17" s="40">
        <v>10581</v>
      </c>
      <c r="D17" s="40">
        <v>10646</v>
      </c>
      <c r="E17" s="40">
        <v>8629</v>
      </c>
      <c r="F17" s="40">
        <v>10286</v>
      </c>
      <c r="G17" s="40">
        <v>11292</v>
      </c>
      <c r="H17" s="40">
        <v>10213</v>
      </c>
      <c r="I17" s="40">
        <v>9831</v>
      </c>
    </row>
    <row r="18" spans="1:18" ht="17.100000000000001" customHeight="1" thickBot="1" x14ac:dyDescent="0.25">
      <c r="A18" s="80"/>
      <c r="B18" s="58" t="s">
        <v>167</v>
      </c>
      <c r="C18" s="40">
        <v>29265</v>
      </c>
      <c r="D18" s="40">
        <v>39226</v>
      </c>
      <c r="E18" s="40">
        <v>27483</v>
      </c>
      <c r="F18" s="40">
        <v>39163</v>
      </c>
      <c r="G18" s="40">
        <v>38545</v>
      </c>
      <c r="H18" s="40">
        <v>35682</v>
      </c>
      <c r="I18" s="40">
        <v>33611</v>
      </c>
    </row>
    <row r="19" spans="1:18" ht="17.100000000000001" customHeight="1" thickBot="1" x14ac:dyDescent="0.25">
      <c r="A19" s="80"/>
      <c r="B19" s="58" t="s">
        <v>168</v>
      </c>
      <c r="C19" s="40">
        <v>7876</v>
      </c>
      <c r="D19" s="40">
        <v>7289</v>
      </c>
      <c r="E19" s="40">
        <v>5722</v>
      </c>
      <c r="F19" s="40">
        <v>6832</v>
      </c>
      <c r="G19" s="40">
        <v>7668</v>
      </c>
      <c r="H19" s="40">
        <v>7550</v>
      </c>
      <c r="I19" s="40">
        <v>7048</v>
      </c>
    </row>
    <row r="20" spans="1:18" ht="17.100000000000001" customHeight="1" thickBot="1" x14ac:dyDescent="0.25">
      <c r="A20" s="80"/>
      <c r="B20" s="58" t="s">
        <v>169</v>
      </c>
      <c r="C20" s="40">
        <v>1513</v>
      </c>
      <c r="D20" s="40">
        <v>1930</v>
      </c>
      <c r="E20" s="40">
        <v>1471</v>
      </c>
      <c r="F20" s="40">
        <v>1846</v>
      </c>
      <c r="G20" s="40">
        <v>2220</v>
      </c>
      <c r="H20" s="40">
        <v>1803</v>
      </c>
      <c r="I20" s="40">
        <v>1558</v>
      </c>
    </row>
    <row r="21" spans="1:18" ht="17.100000000000001" customHeight="1" thickBot="1" x14ac:dyDescent="0.25">
      <c r="A21" s="80"/>
      <c r="B21" s="58" t="s">
        <v>51</v>
      </c>
      <c r="C21" s="40">
        <v>6297</v>
      </c>
      <c r="D21" s="40">
        <v>4917</v>
      </c>
      <c r="E21" s="40">
        <v>4039</v>
      </c>
      <c r="F21" s="40">
        <v>5461</v>
      </c>
      <c r="G21" s="40">
        <v>6266</v>
      </c>
      <c r="H21" s="40">
        <v>5032</v>
      </c>
      <c r="I21" s="40">
        <v>4226</v>
      </c>
    </row>
    <row r="22" spans="1:18" ht="17.100000000000001" customHeight="1" thickBot="1" x14ac:dyDescent="0.25">
      <c r="A22" s="80"/>
      <c r="B22" s="58" t="s">
        <v>11</v>
      </c>
      <c r="C22" s="40">
        <v>995</v>
      </c>
      <c r="D22" s="40">
        <v>1182</v>
      </c>
      <c r="E22" s="40">
        <v>874</v>
      </c>
      <c r="F22" s="40">
        <v>1210</v>
      </c>
      <c r="G22" s="40">
        <v>1353</v>
      </c>
      <c r="H22" s="40">
        <v>1058</v>
      </c>
      <c r="I22" s="40">
        <v>1035</v>
      </c>
    </row>
    <row r="23" spans="1:18" ht="17.100000000000001" customHeight="1" thickBot="1" x14ac:dyDescent="0.25">
      <c r="B23" s="60" t="s">
        <v>22</v>
      </c>
      <c r="C23" s="61">
        <v>205212</v>
      </c>
      <c r="D23" s="61">
        <v>210679</v>
      </c>
      <c r="E23" s="61">
        <v>163259</v>
      </c>
      <c r="F23" s="61">
        <v>225536</v>
      </c>
      <c r="G23" s="61">
        <f>SUM(G6:G22)</f>
        <v>239972</v>
      </c>
      <c r="H23" s="61">
        <f>SUM(H6:H22)</f>
        <v>217801</v>
      </c>
      <c r="I23" s="61">
        <v>206093</v>
      </c>
    </row>
    <row r="24" spans="1:18" x14ac:dyDescent="0.2">
      <c r="C24" s="18"/>
      <c r="G24" s="18"/>
    </row>
    <row r="25" spans="1:18" ht="19.5" customHeight="1" x14ac:dyDescent="0.2">
      <c r="B25" s="124"/>
      <c r="C25" s="124"/>
      <c r="D25" s="124"/>
      <c r="E25" s="124"/>
      <c r="F25" s="125"/>
      <c r="G25" s="125"/>
      <c r="H25" s="125"/>
      <c r="I25" s="125"/>
      <c r="J25" s="125"/>
      <c r="K25" s="125"/>
      <c r="L25" s="125"/>
      <c r="M25" s="125"/>
      <c r="N25" s="125"/>
      <c r="O25" s="125"/>
      <c r="P25" s="125"/>
      <c r="Q25" s="125"/>
      <c r="R25" s="125"/>
    </row>
    <row r="26" spans="1:18" ht="24" customHeight="1" x14ac:dyDescent="0.2"/>
    <row r="28" spans="1:18" ht="34.5" customHeight="1" x14ac:dyDescent="0.2">
      <c r="C28" s="39" t="s">
        <v>257</v>
      </c>
      <c r="D28" s="39" t="s">
        <v>266</v>
      </c>
      <c r="E28" s="39" t="s">
        <v>274</v>
      </c>
    </row>
    <row r="29" spans="1:18" ht="17.100000000000001" customHeight="1" thickBot="1" x14ac:dyDescent="0.25">
      <c r="B29" s="58" t="s">
        <v>52</v>
      </c>
      <c r="C29" s="36">
        <f t="shared" ref="C29:E46" si="0">+(G6-C6)/C6</f>
        <v>-2.1390637293469707E-2</v>
      </c>
      <c r="D29" s="36">
        <f t="shared" si="0"/>
        <v>3.2221322263845296E-2</v>
      </c>
      <c r="E29" s="36">
        <f>+(I6-E6)/E6</f>
        <v>0.34541964753097193</v>
      </c>
    </row>
    <row r="30" spans="1:18" ht="17.100000000000001" customHeight="1" thickBot="1" x14ac:dyDescent="0.25">
      <c r="B30" s="58" t="s">
        <v>53</v>
      </c>
      <c r="C30" s="36">
        <f t="shared" si="0"/>
        <v>0.25204961109943241</v>
      </c>
      <c r="D30" s="36">
        <f t="shared" si="0"/>
        <v>0.12248132216436496</v>
      </c>
      <c r="E30" s="36">
        <f t="shared" si="0"/>
        <v>0.48073747936158501</v>
      </c>
    </row>
    <row r="31" spans="1:18" ht="17.100000000000001" customHeight="1" thickBot="1" x14ac:dyDescent="0.25">
      <c r="B31" s="58" t="s">
        <v>166</v>
      </c>
      <c r="C31" s="36">
        <f t="shared" si="0"/>
        <v>0.20968572900566718</v>
      </c>
      <c r="D31" s="36">
        <f t="shared" si="0"/>
        <v>-9.5805739514348787E-2</v>
      </c>
      <c r="E31" s="36">
        <f t="shared" si="0"/>
        <v>0.41034704370179947</v>
      </c>
    </row>
    <row r="32" spans="1:18" ht="17.100000000000001" customHeight="1" thickBot="1" x14ac:dyDescent="0.25">
      <c r="B32" s="58" t="s">
        <v>47</v>
      </c>
      <c r="C32" s="36">
        <f t="shared" si="0"/>
        <v>0.16021807949349279</v>
      </c>
      <c r="D32" s="36">
        <f t="shared" si="0"/>
        <v>-4.2889390519187359E-2</v>
      </c>
      <c r="E32" s="36">
        <f t="shared" si="0"/>
        <v>0.14669509594882729</v>
      </c>
    </row>
    <row r="33" spans="2:5" ht="17.100000000000001" customHeight="1" thickBot="1" x14ac:dyDescent="0.25">
      <c r="B33" s="58" t="s">
        <v>8</v>
      </c>
      <c r="C33" s="36">
        <f t="shared" si="0"/>
        <v>0.28448155880306192</v>
      </c>
      <c r="D33" s="36">
        <f t="shared" si="0"/>
        <v>-0.11019144499905226</v>
      </c>
      <c r="E33" s="36">
        <f t="shared" si="0"/>
        <v>0.11340454581961289</v>
      </c>
    </row>
    <row r="34" spans="2:5" ht="17.100000000000001" customHeight="1" thickBot="1" x14ac:dyDescent="0.25">
      <c r="B34" s="58" t="s">
        <v>9</v>
      </c>
      <c r="C34" s="36">
        <f t="shared" si="0"/>
        <v>9.1143594153052454E-2</v>
      </c>
      <c r="D34" s="36">
        <f t="shared" si="0"/>
        <v>7.5345519393669194E-2</v>
      </c>
      <c r="E34" s="36">
        <f t="shared" si="0"/>
        <v>0.30997474747474746</v>
      </c>
    </row>
    <row r="35" spans="2:5" ht="17.100000000000001" customHeight="1" thickBot="1" x14ac:dyDescent="0.25">
      <c r="B35" s="58" t="s">
        <v>54</v>
      </c>
      <c r="C35" s="36">
        <f t="shared" si="0"/>
        <v>4.0838323353293411E-2</v>
      </c>
      <c r="D35" s="36">
        <f t="shared" si="0"/>
        <v>1.3492901560483397E-2</v>
      </c>
      <c r="E35" s="36">
        <f t="shared" si="0"/>
        <v>0.3405982263640463</v>
      </c>
    </row>
    <row r="36" spans="2:5" ht="17.100000000000001" customHeight="1" thickBot="1" x14ac:dyDescent="0.25">
      <c r="B36" s="58" t="s">
        <v>49</v>
      </c>
      <c r="C36" s="36">
        <f t="shared" si="0"/>
        <v>0.167462262933815</v>
      </c>
      <c r="D36" s="36">
        <f t="shared" si="0"/>
        <v>3.2341965396358703E-2</v>
      </c>
      <c r="E36" s="36">
        <f t="shared" si="0"/>
        <v>0.13536470270999057</v>
      </c>
    </row>
    <row r="37" spans="2:5" ht="17.100000000000001" customHeight="1" thickBot="1" x14ac:dyDescent="0.25">
      <c r="B37" s="58" t="s">
        <v>26</v>
      </c>
      <c r="C37" s="36">
        <f t="shared" si="0"/>
        <v>0.51201057326945321</v>
      </c>
      <c r="D37" s="36">
        <f t="shared" si="0"/>
        <v>0.35548306699897375</v>
      </c>
      <c r="E37" s="36">
        <f t="shared" si="0"/>
        <v>0.34730395100276212</v>
      </c>
    </row>
    <row r="38" spans="2:5" ht="17.100000000000001" customHeight="1" thickBot="1" x14ac:dyDescent="0.25">
      <c r="B38" s="58" t="s">
        <v>48</v>
      </c>
      <c r="C38" s="36">
        <f t="shared" si="0"/>
        <v>1.703538989183281E-2</v>
      </c>
      <c r="D38" s="36">
        <f t="shared" si="0"/>
        <v>5.4609929078014187E-2</v>
      </c>
      <c r="E38" s="36">
        <f t="shared" si="0"/>
        <v>0.29015984281238383</v>
      </c>
    </row>
    <row r="39" spans="2:5" ht="17.100000000000001" customHeight="1" thickBot="1" x14ac:dyDescent="0.25">
      <c r="B39" s="58" t="s">
        <v>21</v>
      </c>
      <c r="C39" s="36">
        <f t="shared" si="0"/>
        <v>4.8863913999511361E-4</v>
      </c>
      <c r="D39" s="36">
        <f t="shared" si="0"/>
        <v>6.2771607918879766E-3</v>
      </c>
      <c r="E39" s="36">
        <f t="shared" si="0"/>
        <v>0.270359380151665</v>
      </c>
    </row>
    <row r="40" spans="2:5" ht="17.100000000000001" customHeight="1" thickBot="1" x14ac:dyDescent="0.25">
      <c r="B40" s="58" t="s">
        <v>10</v>
      </c>
      <c r="C40" s="36">
        <f t="shared" si="0"/>
        <v>6.7195917210093561E-2</v>
      </c>
      <c r="D40" s="36">
        <f t="shared" si="0"/>
        <v>-4.0672553071576176E-2</v>
      </c>
      <c r="E40" s="36">
        <f t="shared" si="0"/>
        <v>0.13929771700081123</v>
      </c>
    </row>
    <row r="41" spans="2:5" ht="17.100000000000001" customHeight="1" thickBot="1" x14ac:dyDescent="0.25">
      <c r="B41" s="58" t="s">
        <v>167</v>
      </c>
      <c r="C41" s="36">
        <f t="shared" si="0"/>
        <v>0.31710234067999316</v>
      </c>
      <c r="D41" s="36">
        <f t="shared" si="0"/>
        <v>-9.0348238413297297E-2</v>
      </c>
      <c r="E41" s="36">
        <f t="shared" si="0"/>
        <v>0.22297420223410835</v>
      </c>
    </row>
    <row r="42" spans="2:5" ht="17.100000000000001" customHeight="1" thickBot="1" x14ac:dyDescent="0.25">
      <c r="B42" s="58" t="s">
        <v>168</v>
      </c>
      <c r="C42" s="36">
        <f t="shared" si="0"/>
        <v>-2.6409344845099034E-2</v>
      </c>
      <c r="D42" s="36">
        <f t="shared" si="0"/>
        <v>3.5807380985045961E-2</v>
      </c>
      <c r="E42" s="36">
        <f t="shared" si="0"/>
        <v>0.23173715484096469</v>
      </c>
    </row>
    <row r="43" spans="2:5" ht="17.100000000000001" customHeight="1" thickBot="1" x14ac:dyDescent="0.25">
      <c r="B43" s="58" t="s">
        <v>169</v>
      </c>
      <c r="C43" s="36">
        <f t="shared" si="0"/>
        <v>0.46728354263053534</v>
      </c>
      <c r="D43" s="36">
        <f t="shared" si="0"/>
        <v>-6.5803108808290156E-2</v>
      </c>
      <c r="E43" s="36">
        <f t="shared" si="0"/>
        <v>5.9143439836845682E-2</v>
      </c>
    </row>
    <row r="44" spans="2:5" ht="17.100000000000001" customHeight="1" thickBot="1" x14ac:dyDescent="0.25">
      <c r="B44" s="58" t="s">
        <v>51</v>
      </c>
      <c r="C44" s="36">
        <f t="shared" si="0"/>
        <v>-4.9229791964427502E-3</v>
      </c>
      <c r="D44" s="36">
        <f t="shared" si="0"/>
        <v>2.3388244864754933E-2</v>
      </c>
      <c r="E44" s="36">
        <f t="shared" si="0"/>
        <v>4.6298588759593959E-2</v>
      </c>
    </row>
    <row r="45" spans="2:5" ht="17.100000000000001" customHeight="1" thickBot="1" x14ac:dyDescent="0.25">
      <c r="B45" s="58" t="s">
        <v>11</v>
      </c>
      <c r="C45" s="36">
        <f t="shared" si="0"/>
        <v>0.35979899497487439</v>
      </c>
      <c r="D45" s="36">
        <f t="shared" si="0"/>
        <v>-0.10490693739424704</v>
      </c>
      <c r="E45" s="36">
        <f t="shared" si="0"/>
        <v>0.18421052631578946</v>
      </c>
    </row>
    <row r="46" spans="2:5" ht="17.100000000000001" customHeight="1" thickBot="1" x14ac:dyDescent="0.25">
      <c r="B46" s="60" t="s">
        <v>22</v>
      </c>
      <c r="C46" s="68">
        <f t="shared" si="0"/>
        <v>0.16938580589829055</v>
      </c>
      <c r="D46" s="68">
        <f t="shared" si="0"/>
        <v>3.3804982936125577E-2</v>
      </c>
      <c r="E46" s="68">
        <f t="shared" si="0"/>
        <v>0.26236838397883117</v>
      </c>
    </row>
    <row r="52" spans="2:20" ht="39" customHeight="1" x14ac:dyDescent="0.2">
      <c r="C52" s="38" t="s">
        <v>175</v>
      </c>
      <c r="D52" s="38" t="s">
        <v>236</v>
      </c>
      <c r="E52" s="38" t="s">
        <v>245</v>
      </c>
      <c r="F52" s="64" t="s">
        <v>247</v>
      </c>
      <c r="G52" s="38" t="s">
        <v>256</v>
      </c>
      <c r="H52" s="38" t="s">
        <v>265</v>
      </c>
      <c r="I52" s="38" t="s">
        <v>273</v>
      </c>
      <c r="T52" s="12">
        <v>2022</v>
      </c>
    </row>
    <row r="53" spans="2:20" ht="15" thickBot="1" x14ac:dyDescent="0.25">
      <c r="B53" s="58" t="s">
        <v>52</v>
      </c>
      <c r="C53" s="111">
        <v>470.62172355717905</v>
      </c>
      <c r="D53" s="111">
        <v>457.15290751123706</v>
      </c>
      <c r="E53" s="111">
        <v>331.57124037497459</v>
      </c>
      <c r="F53" s="111">
        <v>424.55698414232046</v>
      </c>
      <c r="G53" s="111">
        <f>+G6/$T53*100000</f>
        <v>459.5076357557482</v>
      </c>
      <c r="H53" s="111">
        <f>+H6/$T53*100000</f>
        <v>470.81003200229048</v>
      </c>
      <c r="I53" s="111">
        <f>+I6/$T53*100000</f>
        <v>445.08813329207982</v>
      </c>
      <c r="R53" s="12">
        <v>8635689</v>
      </c>
      <c r="S53" s="12">
        <v>8642185</v>
      </c>
      <c r="T53" s="12">
        <v>8661880</v>
      </c>
    </row>
    <row r="54" spans="2:20" ht="15" thickBot="1" x14ac:dyDescent="0.25">
      <c r="B54" s="58" t="s">
        <v>53</v>
      </c>
      <c r="C54" s="111">
        <v>358.67751521005289</v>
      </c>
      <c r="D54" s="111">
        <v>333.04153556502075</v>
      </c>
      <c r="E54" s="111">
        <v>274.00338244131433</v>
      </c>
      <c r="F54" s="111">
        <v>434.98225462408988</v>
      </c>
      <c r="G54" s="111">
        <f t="shared" ref="G54:I70" si="1">+G7/$T54*100000</f>
        <v>449.39343958012347</v>
      </c>
      <c r="H54" s="111">
        <f t="shared" si="1"/>
        <v>374.09212112798059</v>
      </c>
      <c r="I54" s="111">
        <f t="shared" si="1"/>
        <v>406.00841141380863</v>
      </c>
      <c r="R54" s="12">
        <v>1329391</v>
      </c>
      <c r="S54" s="12">
        <v>1326261</v>
      </c>
      <c r="T54" s="12">
        <v>1325342</v>
      </c>
    </row>
    <row r="55" spans="2:20" ht="15" thickBot="1" x14ac:dyDescent="0.25">
      <c r="B55" s="58" t="s">
        <v>166</v>
      </c>
      <c r="C55" s="111">
        <v>383.67569619052136</v>
      </c>
      <c r="D55" s="111">
        <v>447.72048009867643</v>
      </c>
      <c r="E55" s="111">
        <v>307.57309802805321</v>
      </c>
      <c r="F55" s="111">
        <v>430.7209386909563</v>
      </c>
      <c r="G55" s="111">
        <f t="shared" si="1"/>
        <v>467.49673220182399</v>
      </c>
      <c r="H55" s="111">
        <f t="shared" si="1"/>
        <v>407.76546318114799</v>
      </c>
      <c r="I55" s="111">
        <f t="shared" si="1"/>
        <v>436.93423288624479</v>
      </c>
      <c r="R55" s="12">
        <v>1018784</v>
      </c>
      <c r="S55" s="12">
        <v>1011792</v>
      </c>
      <c r="T55" s="12">
        <v>1004499</v>
      </c>
    </row>
    <row r="56" spans="2:20" ht="15" thickBot="1" x14ac:dyDescent="0.25">
      <c r="B56" s="58" t="s">
        <v>47</v>
      </c>
      <c r="C56" s="111">
        <v>484.73667698771027</v>
      </c>
      <c r="D56" s="111">
        <v>528.72614679524781</v>
      </c>
      <c r="E56" s="111">
        <v>399.8267701499052</v>
      </c>
      <c r="F56" s="111">
        <v>532.13618321443676</v>
      </c>
      <c r="G56" s="111">
        <f t="shared" si="1"/>
        <v>560.84825216322326</v>
      </c>
      <c r="H56" s="111">
        <f t="shared" si="1"/>
        <v>504.6529066001051</v>
      </c>
      <c r="I56" s="111">
        <f t="shared" si="1"/>
        <v>457.21417312927315</v>
      </c>
      <c r="R56" s="12">
        <v>1171543</v>
      </c>
      <c r="S56" s="12">
        <v>1173008</v>
      </c>
      <c r="T56" s="12">
        <v>1176254</v>
      </c>
    </row>
    <row r="57" spans="2:20" ht="15" thickBot="1" x14ac:dyDescent="0.25">
      <c r="B57" s="58" t="s">
        <v>8</v>
      </c>
      <c r="C57" s="111">
        <v>661.31478767975614</v>
      </c>
      <c r="D57" s="111">
        <v>728.36667672981901</v>
      </c>
      <c r="E57" s="111">
        <v>573.00142111347554</v>
      </c>
      <c r="F57" s="111">
        <v>725.51340485534831</v>
      </c>
      <c r="G57" s="111">
        <f t="shared" si="1"/>
        <v>848.09310001966537</v>
      </c>
      <c r="H57" s="111">
        <f t="shared" si="1"/>
        <v>647.07417529401607</v>
      </c>
      <c r="I57" s="111">
        <f t="shared" si="1"/>
        <v>636.96579507924048</v>
      </c>
      <c r="R57" s="12">
        <v>2175952</v>
      </c>
      <c r="S57" s="12">
        <v>2172944</v>
      </c>
      <c r="T57" s="12">
        <v>2176412</v>
      </c>
    </row>
    <row r="58" spans="2:20" ht="15" thickBot="1" x14ac:dyDescent="0.25">
      <c r="B58" s="58" t="s">
        <v>9</v>
      </c>
      <c r="C58" s="111">
        <v>397.94219744160466</v>
      </c>
      <c r="D58" s="111">
        <v>383.74219641509853</v>
      </c>
      <c r="E58" s="111">
        <v>270.99760995163444</v>
      </c>
      <c r="F58" s="111">
        <v>403.58798098226367</v>
      </c>
      <c r="G58" s="111">
        <f t="shared" si="1"/>
        <v>433.68157724760857</v>
      </c>
      <c r="H58" s="111">
        <f t="shared" si="1"/>
        <v>412.1512861785784</v>
      </c>
      <c r="I58" s="111">
        <f t="shared" si="1"/>
        <v>354.5663013352198</v>
      </c>
      <c r="R58" s="12">
        <v>582905</v>
      </c>
      <c r="S58" s="12">
        <v>584507</v>
      </c>
      <c r="T58" s="12">
        <v>585222</v>
      </c>
    </row>
    <row r="59" spans="2:20" ht="15" thickBot="1" x14ac:dyDescent="0.25">
      <c r="B59" s="58" t="s">
        <v>55</v>
      </c>
      <c r="C59" s="111">
        <v>350.37821965063722</v>
      </c>
      <c r="D59" s="111">
        <v>357.63755282423728</v>
      </c>
      <c r="E59" s="111">
        <v>279.16961620786702</v>
      </c>
      <c r="F59" s="111">
        <v>372.74367965947437</v>
      </c>
      <c r="G59" s="111">
        <f t="shared" si="1"/>
        <v>366.69895834036549</v>
      </c>
      <c r="H59" s="111">
        <f t="shared" si="1"/>
        <v>364.46273180808623</v>
      </c>
      <c r="I59" s="111">
        <f t="shared" si="1"/>
        <v>376.31895172451038</v>
      </c>
      <c r="R59" s="12">
        <v>2394918</v>
      </c>
      <c r="S59" s="12">
        <v>2383139</v>
      </c>
      <c r="T59" s="12">
        <v>2370064</v>
      </c>
    </row>
    <row r="60" spans="2:20" ht="15" thickBot="1" x14ac:dyDescent="0.25">
      <c r="B60" s="58" t="s">
        <v>49</v>
      </c>
      <c r="C60" s="111">
        <v>378.17836201100528</v>
      </c>
      <c r="D60" s="111">
        <v>431.45803835160882</v>
      </c>
      <c r="E60" s="111">
        <v>361.88219726946539</v>
      </c>
      <c r="F60" s="111">
        <v>472.05207746825903</v>
      </c>
      <c r="G60" s="111">
        <f t="shared" si="1"/>
        <v>440.94293275535</v>
      </c>
      <c r="H60" s="111">
        <f t="shared" si="1"/>
        <v>444.84120158289204</v>
      </c>
      <c r="I60" s="111">
        <f t="shared" si="1"/>
        <v>410.34152245914498</v>
      </c>
      <c r="R60" s="12">
        <v>2045221</v>
      </c>
      <c r="S60" s="12">
        <v>2049562</v>
      </c>
      <c r="T60" s="12">
        <v>2052193</v>
      </c>
    </row>
    <row r="61" spans="2:20" ht="15" thickBot="1" x14ac:dyDescent="0.25">
      <c r="B61" s="58" t="s">
        <v>26</v>
      </c>
      <c r="C61" s="111">
        <v>389.84398769502184</v>
      </c>
      <c r="D61" s="111">
        <v>351.44567521133246</v>
      </c>
      <c r="E61" s="111">
        <v>321.78069243711678</v>
      </c>
      <c r="F61" s="111">
        <v>526.74343924706852</v>
      </c>
      <c r="G61" s="111">
        <f t="shared" si="1"/>
        <v>587.93812703143215</v>
      </c>
      <c r="H61" s="111">
        <f t="shared" si="1"/>
        <v>475.15822975904052</v>
      </c>
      <c r="I61" s="111">
        <f t="shared" si="1"/>
        <v>432.42572368385555</v>
      </c>
      <c r="R61" s="12">
        <v>7780479</v>
      </c>
      <c r="S61" s="12">
        <v>7763362</v>
      </c>
      <c r="T61" s="12">
        <v>7783302</v>
      </c>
    </row>
    <row r="62" spans="2:20" ht="15" thickBot="1" x14ac:dyDescent="0.25">
      <c r="B62" s="58" t="s">
        <v>235</v>
      </c>
      <c r="C62" s="111">
        <v>524.56061894713037</v>
      </c>
      <c r="D62" s="111">
        <v>473.88979897345621</v>
      </c>
      <c r="E62" s="111">
        <v>372.29114745386545</v>
      </c>
      <c r="F62" s="111">
        <v>513.29165001033971</v>
      </c>
      <c r="G62" s="111">
        <f t="shared" si="1"/>
        <v>530.06979792525362</v>
      </c>
      <c r="H62" s="111">
        <f t="shared" si="1"/>
        <v>496.55862226246012</v>
      </c>
      <c r="I62" s="111">
        <f t="shared" si="1"/>
        <v>477.22978471721456</v>
      </c>
      <c r="R62" s="12">
        <v>5057353</v>
      </c>
      <c r="S62" s="12">
        <v>5058138</v>
      </c>
      <c r="T62" s="12">
        <v>5090839</v>
      </c>
    </row>
    <row r="63" spans="2:20" ht="15" thickBot="1" x14ac:dyDescent="0.25">
      <c r="B63" s="58" t="s">
        <v>21</v>
      </c>
      <c r="C63" s="111">
        <v>386.31393457863658</v>
      </c>
      <c r="D63" s="111">
        <v>390.93875324327206</v>
      </c>
      <c r="E63" s="111">
        <v>286.26683693550075</v>
      </c>
      <c r="F63" s="111">
        <v>390.74998513451141</v>
      </c>
      <c r="G63" s="111">
        <f t="shared" si="1"/>
        <v>388.42963447775423</v>
      </c>
      <c r="H63" s="111">
        <f t="shared" si="1"/>
        <v>395.35402112412203</v>
      </c>
      <c r="I63" s="111">
        <f t="shared" si="1"/>
        <v>365.47481847198708</v>
      </c>
      <c r="R63" s="12">
        <v>1063987</v>
      </c>
      <c r="S63" s="12">
        <v>1059501</v>
      </c>
      <c r="T63" s="12">
        <v>1054245</v>
      </c>
    </row>
    <row r="64" spans="2:20" ht="15" thickBot="1" x14ac:dyDescent="0.25">
      <c r="B64" s="58" t="s">
        <v>10</v>
      </c>
      <c r="C64" s="111">
        <v>392.52201235696839</v>
      </c>
      <c r="D64" s="111">
        <v>394.93330909670971</v>
      </c>
      <c r="E64" s="111">
        <v>320.10891641889043</v>
      </c>
      <c r="F64" s="111">
        <v>381.57843484583469</v>
      </c>
      <c r="G64" s="111">
        <f t="shared" si="1"/>
        <v>419.9093245751821</v>
      </c>
      <c r="H64" s="111">
        <f t="shared" si="1"/>
        <v>379.78515160169451</v>
      </c>
      <c r="I64" s="111">
        <f t="shared" si="1"/>
        <v>365.57993002998711</v>
      </c>
      <c r="R64" s="12">
        <v>2701819</v>
      </c>
      <c r="S64" s="12">
        <v>2695645</v>
      </c>
      <c r="T64" s="12">
        <v>2689152</v>
      </c>
    </row>
    <row r="65" spans="2:20" ht="15" thickBot="1" x14ac:dyDescent="0.25">
      <c r="B65" s="58" t="s">
        <v>167</v>
      </c>
      <c r="C65" s="111">
        <v>433.47521814845868</v>
      </c>
      <c r="D65" s="111">
        <v>581.0182438780605</v>
      </c>
      <c r="E65" s="111">
        <v>407.08011004182777</v>
      </c>
      <c r="F65" s="111">
        <v>580.08508349045235</v>
      </c>
      <c r="G65" s="111">
        <f t="shared" si="1"/>
        <v>571.50643432176003</v>
      </c>
      <c r="H65" s="111">
        <f t="shared" si="1"/>
        <v>529.05675416964698</v>
      </c>
      <c r="I65" s="111">
        <f t="shared" si="1"/>
        <v>498.35005225032228</v>
      </c>
      <c r="R65" s="12">
        <v>6779888</v>
      </c>
      <c r="S65" s="12">
        <v>6751251</v>
      </c>
      <c r="T65" s="12">
        <v>6744456</v>
      </c>
    </row>
    <row r="66" spans="2:20" ht="15" thickBot="1" x14ac:dyDescent="0.25">
      <c r="B66" s="58" t="s">
        <v>168</v>
      </c>
      <c r="C66" s="111">
        <v>518.674521859273</v>
      </c>
      <c r="D66" s="111">
        <v>480.01759647438303</v>
      </c>
      <c r="E66" s="111">
        <v>376.82270366667854</v>
      </c>
      <c r="F66" s="111">
        <v>449.92183003333582</v>
      </c>
      <c r="G66" s="111">
        <f t="shared" si="1"/>
        <v>500.70554556857962</v>
      </c>
      <c r="H66" s="111">
        <f t="shared" si="1"/>
        <v>493.00037415789984</v>
      </c>
      <c r="I66" s="111">
        <f t="shared" si="1"/>
        <v>460.22074663110971</v>
      </c>
      <c r="R66" s="12">
        <v>1511251</v>
      </c>
      <c r="S66" s="12">
        <v>1518486</v>
      </c>
      <c r="T66" s="12">
        <v>1531439</v>
      </c>
    </row>
    <row r="67" spans="2:20" ht="15" thickBot="1" x14ac:dyDescent="0.25">
      <c r="B67" s="58" t="s">
        <v>169</v>
      </c>
      <c r="C67" s="111">
        <v>228.70980761469124</v>
      </c>
      <c r="D67" s="111">
        <v>291.74483059904435</v>
      </c>
      <c r="E67" s="111">
        <v>222.36095637885711</v>
      </c>
      <c r="F67" s="111">
        <v>279.04712812737608</v>
      </c>
      <c r="G67" s="111">
        <f t="shared" si="1"/>
        <v>334.53282942442269</v>
      </c>
      <c r="H67" s="111">
        <f t="shared" si="1"/>
        <v>271.69490605956491</v>
      </c>
      <c r="I67" s="111">
        <f t="shared" si="1"/>
        <v>234.77574245191465</v>
      </c>
      <c r="R67" s="12">
        <v>661197</v>
      </c>
      <c r="S67" s="12">
        <v>661537</v>
      </c>
      <c r="T67" s="12">
        <v>663612</v>
      </c>
    </row>
    <row r="68" spans="2:20" ht="15" thickBot="1" x14ac:dyDescent="0.25">
      <c r="B68" s="58" t="s">
        <v>51</v>
      </c>
      <c r="C68" s="111">
        <v>284.41824341811378</v>
      </c>
      <c r="D68" s="111">
        <v>222.08742304063293</v>
      </c>
      <c r="E68" s="111">
        <v>182.43056775698929</v>
      </c>
      <c r="F68" s="111">
        <v>246.65841310248047</v>
      </c>
      <c r="G68" s="111">
        <f t="shared" si="1"/>
        <v>283.88896163059007</v>
      </c>
      <c r="H68" s="111">
        <f t="shared" si="1"/>
        <v>227.98104930180804</v>
      </c>
      <c r="I68" s="111">
        <f t="shared" si="1"/>
        <v>191.46421191364084</v>
      </c>
      <c r="R68" s="12">
        <v>2220504</v>
      </c>
      <c r="S68" s="12">
        <v>2213993</v>
      </c>
      <c r="T68" s="12">
        <v>2207201</v>
      </c>
    </row>
    <row r="69" spans="2:20" ht="15" thickBot="1" x14ac:dyDescent="0.25">
      <c r="B69" s="58" t="s">
        <v>11</v>
      </c>
      <c r="C69" s="111">
        <v>311.13584910380371</v>
      </c>
      <c r="D69" s="111">
        <v>369.6106267745688</v>
      </c>
      <c r="E69" s="111">
        <v>273.29922825801447</v>
      </c>
      <c r="F69" s="111">
        <v>378.3662084578919</v>
      </c>
      <c r="G69" s="111">
        <f t="shared" si="1"/>
        <v>423.49406075402601</v>
      </c>
      <c r="H69" s="111">
        <f t="shared" si="1"/>
        <v>331.15795733759018</v>
      </c>
      <c r="I69" s="111">
        <f t="shared" si="1"/>
        <v>323.95887130851213</v>
      </c>
      <c r="R69" s="12">
        <v>319914</v>
      </c>
      <c r="S69" s="12">
        <v>319796</v>
      </c>
      <c r="T69" s="12">
        <v>319485</v>
      </c>
    </row>
    <row r="70" spans="2:20" ht="15" thickBot="1" x14ac:dyDescent="0.25">
      <c r="B70" s="60" t="s">
        <v>22</v>
      </c>
      <c r="C70" s="112">
        <v>433.07277959718442</v>
      </c>
      <c r="D70" s="112">
        <v>444.61015989686376</v>
      </c>
      <c r="E70" s="112">
        <v>344.53652283617299</v>
      </c>
      <c r="F70" s="112">
        <v>475.96389304344086</v>
      </c>
      <c r="G70" s="112">
        <f t="shared" si="1"/>
        <v>505.89012298084918</v>
      </c>
      <c r="H70" s="112">
        <f t="shared" si="1"/>
        <v>459.15096209287725</v>
      </c>
      <c r="I70" s="112">
        <f t="shared" si="1"/>
        <v>434.46907604008862</v>
      </c>
      <c r="R70" s="12">
        <v>47450795</v>
      </c>
      <c r="S70" s="12">
        <v>47385107</v>
      </c>
      <c r="T70" s="12">
        <v>47435597</v>
      </c>
    </row>
    <row r="71" spans="2:20" ht="13.5" thickBot="1" x14ac:dyDescent="0.25">
      <c r="C71" s="111"/>
      <c r="D71" s="111"/>
      <c r="E71" s="111"/>
      <c r="F71" s="111"/>
      <c r="G71" s="111"/>
    </row>
    <row r="72" spans="2:20" ht="13.5" thickBot="1" x14ac:dyDescent="0.25">
      <c r="C72" s="111"/>
      <c r="D72" s="111"/>
      <c r="E72" s="111"/>
      <c r="F72" s="111"/>
      <c r="G72" s="111"/>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ColWidth="11.42578125" defaultRowHeight="12.75" x14ac:dyDescent="0.2"/>
  <cols>
    <col min="1" max="1" width="11.42578125" style="12"/>
    <col min="2" max="2" width="32.42578125" style="12" customWidth="1"/>
    <col min="3" max="22" width="12.28515625" style="12" hidden="1" customWidth="1"/>
    <col min="23" max="23" width="0.140625" style="12" hidden="1" customWidth="1"/>
    <col min="24" max="26" width="12.28515625" style="12" hidden="1" customWidth="1"/>
    <col min="27" max="76" width="12.28515625" style="12" customWidth="1"/>
    <col min="77" max="16384" width="11.42578125" style="12"/>
  </cols>
  <sheetData>
    <row r="2" spans="2:33" ht="40.5" customHeight="1" x14ac:dyDescent="0.2">
      <c r="B2" s="77"/>
      <c r="C2"/>
      <c r="D2"/>
      <c r="E2"/>
      <c r="F2"/>
      <c r="G2"/>
      <c r="H2"/>
      <c r="I2"/>
      <c r="J2"/>
      <c r="K2"/>
      <c r="L2"/>
      <c r="M2"/>
      <c r="N2"/>
      <c r="O2"/>
      <c r="P2"/>
      <c r="Q2"/>
      <c r="R2"/>
      <c r="S2"/>
      <c r="T2"/>
      <c r="U2"/>
      <c r="V2"/>
      <c r="W2"/>
      <c r="X2"/>
      <c r="Y2"/>
      <c r="Z2"/>
      <c r="AA2"/>
      <c r="AB2"/>
      <c r="AC2"/>
      <c r="AD2"/>
    </row>
    <row r="3" spans="2:33" ht="27.95" customHeight="1" x14ac:dyDescent="0.2">
      <c r="B3" s="10"/>
      <c r="C3" s="10"/>
    </row>
    <row r="5" spans="2:33"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153</v>
      </c>
      <c r="Z5" s="64" t="s">
        <v>154</v>
      </c>
      <c r="AA5" s="38" t="s">
        <v>175</v>
      </c>
      <c r="AB5" s="38" t="s">
        <v>236</v>
      </c>
      <c r="AC5" s="38" t="s">
        <v>245</v>
      </c>
      <c r="AD5" s="64" t="s">
        <v>247</v>
      </c>
      <c r="AE5" s="38" t="s">
        <v>256</v>
      </c>
      <c r="AF5" s="38" t="s">
        <v>265</v>
      </c>
      <c r="AG5" s="38" t="s">
        <v>273</v>
      </c>
    </row>
    <row r="6" spans="2:33" ht="17.100000000000001" customHeight="1" thickBot="1" x14ac:dyDescent="0.25">
      <c r="B6" s="58"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3648</v>
      </c>
      <c r="AB6" s="40">
        <v>4107</v>
      </c>
      <c r="AC6" s="40">
        <v>2643</v>
      </c>
      <c r="AD6" s="40">
        <v>3714</v>
      </c>
      <c r="AE6" s="40">
        <v>3673</v>
      </c>
      <c r="AF6" s="40">
        <v>3497</v>
      </c>
      <c r="AG6" s="40">
        <v>2324</v>
      </c>
    </row>
    <row r="7" spans="2:33" ht="17.100000000000001" customHeight="1" thickBot="1" x14ac:dyDescent="0.25">
      <c r="B7" s="58"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453</v>
      </c>
      <c r="AB7" s="40">
        <v>375</v>
      </c>
      <c r="AC7" s="40">
        <v>231</v>
      </c>
      <c r="AD7" s="40">
        <v>300</v>
      </c>
      <c r="AE7" s="40">
        <v>335</v>
      </c>
      <c r="AF7" s="40">
        <v>297</v>
      </c>
      <c r="AG7" s="40">
        <v>219</v>
      </c>
    </row>
    <row r="8" spans="2:33" ht="17.100000000000001" customHeight="1" thickBot="1" x14ac:dyDescent="0.25">
      <c r="B8" s="58" t="s">
        <v>166</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339</v>
      </c>
      <c r="AB8" s="40">
        <v>285</v>
      </c>
      <c r="AC8" s="40">
        <v>125</v>
      </c>
      <c r="AD8" s="40">
        <v>163</v>
      </c>
      <c r="AE8" s="40">
        <v>239</v>
      </c>
      <c r="AF8" s="40">
        <v>247</v>
      </c>
      <c r="AG8" s="40">
        <v>140</v>
      </c>
    </row>
    <row r="9" spans="2:33" ht="17.100000000000001" customHeight="1" thickBot="1" x14ac:dyDescent="0.25">
      <c r="B9" s="58"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1610</v>
      </c>
      <c r="AB9" s="40">
        <v>1609</v>
      </c>
      <c r="AC9" s="40">
        <v>1063</v>
      </c>
      <c r="AD9" s="40">
        <v>1329</v>
      </c>
      <c r="AE9" s="40">
        <v>1661</v>
      </c>
      <c r="AF9" s="40">
        <v>1286</v>
      </c>
      <c r="AG9" s="40">
        <v>1026</v>
      </c>
    </row>
    <row r="10" spans="2:33" ht="17.100000000000001" customHeight="1" thickBot="1" x14ac:dyDescent="0.25">
      <c r="B10" s="58"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295</v>
      </c>
      <c r="AB10" s="40">
        <v>272</v>
      </c>
      <c r="AC10" s="40">
        <v>197</v>
      </c>
      <c r="AD10" s="40">
        <v>199</v>
      </c>
      <c r="AE10" s="40">
        <v>236</v>
      </c>
      <c r="AF10" s="40">
        <v>226</v>
      </c>
      <c r="AG10" s="40">
        <v>147</v>
      </c>
    </row>
    <row r="11" spans="2:33" ht="17.100000000000001" customHeight="1" thickBot="1" x14ac:dyDescent="0.25">
      <c r="B11" s="58"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155</v>
      </c>
      <c r="AB11" s="40">
        <v>134</v>
      </c>
      <c r="AC11" s="40">
        <v>74</v>
      </c>
      <c r="AD11" s="40">
        <v>96</v>
      </c>
      <c r="AE11" s="40">
        <v>124</v>
      </c>
      <c r="AF11" s="40">
        <v>126</v>
      </c>
      <c r="AG11" s="40">
        <v>83</v>
      </c>
    </row>
    <row r="12" spans="2:33" ht="17.100000000000001" customHeight="1" thickBot="1" x14ac:dyDescent="0.25">
      <c r="B12" s="58"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539</v>
      </c>
      <c r="AB12" s="40">
        <v>542</v>
      </c>
      <c r="AC12" s="40">
        <v>310</v>
      </c>
      <c r="AD12" s="40">
        <v>410</v>
      </c>
      <c r="AE12" s="40">
        <v>643</v>
      </c>
      <c r="AF12" s="40">
        <v>640</v>
      </c>
      <c r="AG12" s="40">
        <v>509</v>
      </c>
    </row>
    <row r="13" spans="2:33" ht="17.100000000000001" customHeight="1" thickBot="1" x14ac:dyDescent="0.25">
      <c r="B13" s="58"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425</v>
      </c>
      <c r="AB13" s="40">
        <v>394</v>
      </c>
      <c r="AC13" s="40">
        <v>297</v>
      </c>
      <c r="AD13" s="40">
        <v>454</v>
      </c>
      <c r="AE13" s="40">
        <v>430</v>
      </c>
      <c r="AF13" s="40">
        <v>337</v>
      </c>
      <c r="AG13" s="40">
        <v>234</v>
      </c>
    </row>
    <row r="14" spans="2:33" ht="17.100000000000001" customHeight="1" thickBot="1" x14ac:dyDescent="0.25">
      <c r="B14" s="58"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9">
        <v>2500</v>
      </c>
      <c r="Z14" s="59">
        <v>3692</v>
      </c>
      <c r="AA14" s="40">
        <v>3988</v>
      </c>
      <c r="AB14" s="40">
        <v>3803</v>
      </c>
      <c r="AC14" s="40">
        <v>2844</v>
      </c>
      <c r="AD14" s="40">
        <v>3496</v>
      </c>
      <c r="AE14" s="40">
        <v>5029</v>
      </c>
      <c r="AF14" s="40">
        <v>3992</v>
      </c>
      <c r="AG14" s="40">
        <v>2202</v>
      </c>
    </row>
    <row r="15" spans="2:33" ht="17.100000000000001" customHeight="1" thickBot="1" x14ac:dyDescent="0.25">
      <c r="B15" s="58"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2935</v>
      </c>
      <c r="AB15" s="40">
        <v>3367</v>
      </c>
      <c r="AC15" s="40">
        <v>2056</v>
      </c>
      <c r="AD15" s="40">
        <v>2806</v>
      </c>
      <c r="AE15" s="40">
        <v>3158</v>
      </c>
      <c r="AF15" s="40">
        <v>2638</v>
      </c>
      <c r="AG15" s="40">
        <v>1891</v>
      </c>
    </row>
    <row r="16" spans="2:33" ht="17.100000000000001" customHeight="1" thickBot="1" x14ac:dyDescent="0.25">
      <c r="B16" s="58"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103</v>
      </c>
      <c r="AB16" s="40">
        <v>101</v>
      </c>
      <c r="AC16" s="40">
        <v>89</v>
      </c>
      <c r="AD16" s="40">
        <v>92</v>
      </c>
      <c r="AE16" s="40">
        <v>138</v>
      </c>
      <c r="AF16" s="40">
        <v>111</v>
      </c>
      <c r="AG16" s="40">
        <v>69</v>
      </c>
    </row>
    <row r="17" spans="2:38" ht="17.100000000000001" customHeight="1" thickBot="1" x14ac:dyDescent="0.25">
      <c r="B17" s="58"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441</v>
      </c>
      <c r="AB17" s="40">
        <v>444</v>
      </c>
      <c r="AC17" s="40">
        <v>301</v>
      </c>
      <c r="AD17" s="40">
        <v>353</v>
      </c>
      <c r="AE17" s="40">
        <v>404</v>
      </c>
      <c r="AF17" s="40">
        <v>361</v>
      </c>
      <c r="AG17" s="40">
        <v>232</v>
      </c>
    </row>
    <row r="18" spans="2:38" ht="17.100000000000001" customHeight="1" thickBot="1" x14ac:dyDescent="0.25">
      <c r="B18" s="58" t="s">
        <v>167</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2075</v>
      </c>
      <c r="AB18" s="40">
        <v>2012</v>
      </c>
      <c r="AC18" s="40">
        <v>1474</v>
      </c>
      <c r="AD18" s="40">
        <v>1785</v>
      </c>
      <c r="AE18" s="40">
        <v>2149</v>
      </c>
      <c r="AF18" s="40">
        <v>2401</v>
      </c>
      <c r="AG18" s="40">
        <v>1740</v>
      </c>
    </row>
    <row r="19" spans="2:38" ht="17.100000000000001" customHeight="1" thickBot="1" x14ac:dyDescent="0.25">
      <c r="B19" s="58" t="s">
        <v>168</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512</v>
      </c>
      <c r="AB19" s="40">
        <v>547</v>
      </c>
      <c r="AC19" s="40">
        <v>303</v>
      </c>
      <c r="AD19" s="40">
        <v>467</v>
      </c>
      <c r="AE19" s="40">
        <v>507</v>
      </c>
      <c r="AF19" s="40">
        <v>381</v>
      </c>
      <c r="AG19" s="40">
        <v>264</v>
      </c>
    </row>
    <row r="20" spans="2:38" ht="17.100000000000001" customHeight="1" thickBot="1" x14ac:dyDescent="0.25">
      <c r="B20" s="58" t="s">
        <v>169</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88</v>
      </c>
      <c r="AB20" s="40">
        <v>103</v>
      </c>
      <c r="AC20" s="40">
        <v>57</v>
      </c>
      <c r="AD20" s="40">
        <v>96</v>
      </c>
      <c r="AE20" s="40">
        <v>107</v>
      </c>
      <c r="AF20" s="40">
        <v>97</v>
      </c>
      <c r="AG20" s="40">
        <v>52</v>
      </c>
    </row>
    <row r="21" spans="2:38" ht="17.100000000000001" customHeight="1" thickBot="1" x14ac:dyDescent="0.25">
      <c r="B21" s="58"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459</v>
      </c>
      <c r="AB21" s="40">
        <v>459</v>
      </c>
      <c r="AC21" s="40">
        <v>301</v>
      </c>
      <c r="AD21" s="40">
        <v>381</v>
      </c>
      <c r="AE21" s="40">
        <v>392</v>
      </c>
      <c r="AF21" s="40">
        <v>422</v>
      </c>
      <c r="AG21" s="40">
        <v>253</v>
      </c>
    </row>
    <row r="22" spans="2:38" ht="17.100000000000001" customHeight="1" thickBot="1" x14ac:dyDescent="0.25">
      <c r="B22" s="58"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66</v>
      </c>
      <c r="AB22" s="40">
        <v>44</v>
      </c>
      <c r="AC22" s="40">
        <v>25</v>
      </c>
      <c r="AD22" s="40">
        <v>46</v>
      </c>
      <c r="AE22" s="40">
        <v>32</v>
      </c>
      <c r="AF22" s="40">
        <v>75</v>
      </c>
      <c r="AG22" s="40">
        <v>40</v>
      </c>
    </row>
    <row r="23" spans="2:38" ht="16.5" customHeight="1" thickBot="1" x14ac:dyDescent="0.25">
      <c r="B23" s="60" t="s">
        <v>22</v>
      </c>
      <c r="C23" s="61">
        <f t="shared" ref="C23:N23" si="0">SUM(C6:C22)</f>
        <v>5614</v>
      </c>
      <c r="D23" s="61">
        <f t="shared" si="0"/>
        <v>8316</v>
      </c>
      <c r="E23" s="61">
        <f t="shared" si="0"/>
        <v>5790</v>
      </c>
      <c r="F23" s="61">
        <f t="shared" si="0"/>
        <v>7531</v>
      </c>
      <c r="G23" s="61">
        <f t="shared" si="0"/>
        <v>8855</v>
      </c>
      <c r="H23" s="61">
        <f t="shared" si="0"/>
        <v>9777</v>
      </c>
      <c r="I23" s="61">
        <f t="shared" si="0"/>
        <v>7334</v>
      </c>
      <c r="J23" s="61">
        <f t="shared" si="0"/>
        <v>9456</v>
      </c>
      <c r="K23" s="61">
        <f t="shared" si="0"/>
        <v>11824</v>
      </c>
      <c r="L23" s="61">
        <f t="shared" si="0"/>
        <v>13580</v>
      </c>
      <c r="M23" s="61">
        <f t="shared" si="0"/>
        <v>10011</v>
      </c>
      <c r="N23" s="61">
        <f t="shared" si="0"/>
        <v>13812</v>
      </c>
      <c r="O23" s="61">
        <f t="shared" ref="O23:V23" si="1">SUM(O6:O22)</f>
        <v>16932</v>
      </c>
      <c r="P23" s="61">
        <f t="shared" si="1"/>
        <v>17376</v>
      </c>
      <c r="Q23" s="61">
        <f t="shared" si="1"/>
        <v>11502</v>
      </c>
      <c r="R23" s="61">
        <f t="shared" si="1"/>
        <v>16311</v>
      </c>
      <c r="S23" s="61">
        <f t="shared" si="1"/>
        <v>19620</v>
      </c>
      <c r="T23" s="61">
        <f t="shared" si="1"/>
        <v>19815</v>
      </c>
      <c r="U23" s="61">
        <f t="shared" si="1"/>
        <v>12610</v>
      </c>
      <c r="V23" s="61">
        <f t="shared" si="1"/>
        <v>18212</v>
      </c>
      <c r="W23" s="61">
        <f>SUM(W6:W22)</f>
        <v>16521</v>
      </c>
      <c r="X23" s="61">
        <f>SUM(X6:X22)</f>
        <v>16743</v>
      </c>
      <c r="Y23" s="61">
        <f>SUM(Y6:Y22)</f>
        <v>14076</v>
      </c>
      <c r="Z23" s="61">
        <f>SUM(Z6:Z22)</f>
        <v>17842</v>
      </c>
      <c r="AA23" s="61">
        <v>18131</v>
      </c>
      <c r="AB23" s="61">
        <v>18598</v>
      </c>
      <c r="AC23" s="61">
        <v>12390</v>
      </c>
      <c r="AD23" s="61">
        <v>16187</v>
      </c>
      <c r="AE23" s="61">
        <f>SUM(AE6:AE22)</f>
        <v>19257</v>
      </c>
      <c r="AF23" s="61">
        <f>SUM(AF6:AF22)</f>
        <v>17134</v>
      </c>
      <c r="AG23" s="61">
        <f>SUM(AG6:AG22)</f>
        <v>11425</v>
      </c>
    </row>
    <row r="24" spans="2:38" ht="19.5" customHeight="1" x14ac:dyDescent="0.2">
      <c r="C24" s="18"/>
      <c r="G24" s="18"/>
      <c r="T24" s="81" t="s">
        <v>109</v>
      </c>
      <c r="U24" s="82"/>
      <c r="V24" s="82"/>
      <c r="W24" s="82"/>
      <c r="X24" s="82"/>
      <c r="Y24" s="82"/>
      <c r="Z24" s="82"/>
    </row>
    <row r="25" spans="2:38" ht="21" customHeight="1" x14ac:dyDescent="0.2">
      <c r="C25" s="18"/>
      <c r="G25" s="18"/>
      <c r="T25" s="81"/>
      <c r="U25" s="82"/>
      <c r="V25" s="82"/>
      <c r="W25" s="82"/>
      <c r="X25" s="82"/>
      <c r="Y25" s="82"/>
      <c r="Z25" s="82"/>
      <c r="AA25" s="84"/>
      <c r="AB25" s="83"/>
      <c r="AC25" s="83"/>
      <c r="AD25" s="83"/>
      <c r="AE25" s="83"/>
      <c r="AF25" s="83"/>
      <c r="AG25" s="83"/>
      <c r="AH25" s="83"/>
      <c r="AI25" s="83"/>
      <c r="AJ25" s="83"/>
      <c r="AK25" s="83"/>
      <c r="AL25" s="83"/>
    </row>
    <row r="26" spans="2:38" ht="39" customHeight="1" x14ac:dyDescent="0.2">
      <c r="B26" s="62"/>
      <c r="C26" s="62"/>
      <c r="D26" s="62"/>
      <c r="E26" s="62"/>
      <c r="F26"/>
      <c r="G26"/>
      <c r="H26"/>
      <c r="I26"/>
      <c r="J26"/>
      <c r="K26"/>
      <c r="L26"/>
      <c r="M26"/>
      <c r="N26"/>
      <c r="O26"/>
      <c r="P26"/>
      <c r="Q26"/>
      <c r="R26"/>
      <c r="S26"/>
      <c r="T26"/>
      <c r="U26"/>
      <c r="V26"/>
      <c r="W26"/>
      <c r="X26"/>
      <c r="Y26"/>
      <c r="Z26"/>
      <c r="AA26"/>
      <c r="AB26"/>
      <c r="AC26"/>
      <c r="AD26"/>
      <c r="AE26" s="82"/>
      <c r="AF26" s="82"/>
    </row>
    <row r="28" spans="2:38" ht="39" customHeight="1" thickBot="1" x14ac:dyDescent="0.25">
      <c r="C28" s="39" t="s">
        <v>29</v>
      </c>
      <c r="D28" s="39" t="s">
        <v>31</v>
      </c>
      <c r="E28" s="39" t="s">
        <v>34</v>
      </c>
      <c r="F28" s="65" t="s">
        <v>36</v>
      </c>
      <c r="G28" s="39" t="s">
        <v>38</v>
      </c>
      <c r="H28" s="39" t="s">
        <v>45</v>
      </c>
      <c r="I28" s="39" t="s">
        <v>57</v>
      </c>
      <c r="J28" s="65" t="s">
        <v>59</v>
      </c>
      <c r="K28" s="39" t="s">
        <v>61</v>
      </c>
      <c r="L28" s="39" t="s">
        <v>63</v>
      </c>
      <c r="M28" s="39" t="s">
        <v>65</v>
      </c>
      <c r="N28" s="65" t="s">
        <v>72</v>
      </c>
      <c r="O28" s="39" t="s">
        <v>75</v>
      </c>
      <c r="P28" s="39" t="s">
        <v>82</v>
      </c>
      <c r="Q28" s="39" t="s">
        <v>88</v>
      </c>
      <c r="R28" s="65" t="s">
        <v>90</v>
      </c>
      <c r="S28" s="39" t="s">
        <v>95</v>
      </c>
      <c r="T28" s="39" t="s">
        <v>99</v>
      </c>
      <c r="U28" s="39" t="s">
        <v>102</v>
      </c>
      <c r="V28" s="65" t="s">
        <v>104</v>
      </c>
      <c r="W28" s="39" t="s">
        <v>107</v>
      </c>
      <c r="X28" s="39" t="s">
        <v>114</v>
      </c>
      <c r="Y28" s="39" t="s">
        <v>117</v>
      </c>
      <c r="Z28" s="65" t="s">
        <v>121</v>
      </c>
      <c r="AA28" s="39" t="s">
        <v>257</v>
      </c>
      <c r="AB28" s="39" t="s">
        <v>266</v>
      </c>
      <c r="AC28" s="39" t="s">
        <v>274</v>
      </c>
    </row>
    <row r="29" spans="2:38" ht="17.100000000000001" customHeight="1" thickBot="1" x14ac:dyDescent="0.25">
      <c r="B29" s="58" t="s">
        <v>52</v>
      </c>
      <c r="C29" s="73">
        <f t="shared" ref="C29:C40" si="2">+(G6-C6)/C6</f>
        <v>0.38461538461538464</v>
      </c>
      <c r="D29" s="73">
        <f t="shared" ref="D29:D40" si="3">+(H6-D6)/D6</f>
        <v>0.12257405515832483</v>
      </c>
      <c r="E29" s="73">
        <f t="shared" ref="E29:E40" si="4">+(I6-E6)/E6</f>
        <v>0.21467391304347827</v>
      </c>
      <c r="F29" s="73">
        <f t="shared" ref="F29:F40" si="5">+(J6-F6)/F6</f>
        <v>0.20127118644067796</v>
      </c>
      <c r="G29" s="73">
        <f t="shared" ref="G29:G40" si="6">+(K6-G6)/G6</f>
        <v>0.30815972222222221</v>
      </c>
      <c r="H29" s="74">
        <f t="shared" ref="H29:S46" si="7">+(L6-H6)/H6</f>
        <v>0.66606005459508644</v>
      </c>
      <c r="I29" s="74">
        <f t="shared" si="7"/>
        <v>0.57829977628635343</v>
      </c>
      <c r="J29" s="74">
        <f t="shared" si="7"/>
        <v>0.88447971781305113</v>
      </c>
      <c r="K29" s="74">
        <f t="shared" si="7"/>
        <v>0.72926343729263432</v>
      </c>
      <c r="L29" s="74">
        <f t="shared" si="7"/>
        <v>0.4811578372474058</v>
      </c>
      <c r="M29" s="74">
        <f t="shared" si="7"/>
        <v>0.37278525868178597</v>
      </c>
      <c r="N29" s="74">
        <f t="shared" si="7"/>
        <v>0.22087037903603182</v>
      </c>
      <c r="O29" s="74">
        <f t="shared" si="7"/>
        <v>0.25556408288564852</v>
      </c>
      <c r="P29" s="74">
        <f t="shared" si="7"/>
        <v>0.42367256637168144</v>
      </c>
      <c r="Q29" s="74">
        <f t="shared" si="7"/>
        <v>0.43882292204439854</v>
      </c>
      <c r="R29" s="74">
        <f t="shared" si="7"/>
        <v>0.46301264852433882</v>
      </c>
      <c r="S29" s="74">
        <f t="shared" si="7"/>
        <v>-2.9645476772616138E-2</v>
      </c>
      <c r="T29" s="74">
        <f>+(X6-T6)/T6</f>
        <v>-7.4851074851074853E-2</v>
      </c>
      <c r="U29" s="74">
        <v>0.2378902045209903</v>
      </c>
      <c r="V29" s="74">
        <v>-8.5145402148283991E-2</v>
      </c>
      <c r="W29" s="73">
        <v>3.2440944881889762E-2</v>
      </c>
      <c r="X29" s="73">
        <v>-5.1791713325867864E-2</v>
      </c>
      <c r="Y29" s="73">
        <v>-0.21072463768115943</v>
      </c>
      <c r="Z29" s="73">
        <v>6.3573883161512024E-2</v>
      </c>
      <c r="AA29" s="36">
        <f t="shared" ref="AA29:AC46" si="8">+(AE6-AA6)/AA6</f>
        <v>6.8530701754385961E-3</v>
      </c>
      <c r="AB29" s="36">
        <f t="shared" si="8"/>
        <v>-0.14852690528366205</v>
      </c>
      <c r="AC29" s="36">
        <f t="shared" si="8"/>
        <v>-0.12069617858494136</v>
      </c>
    </row>
    <row r="30" spans="2:38" ht="17.100000000000001" customHeight="1" thickBot="1" x14ac:dyDescent="0.25">
      <c r="B30" s="58" t="s">
        <v>53</v>
      </c>
      <c r="C30" s="74">
        <f t="shared" si="2"/>
        <v>-0.2271062271062271</v>
      </c>
      <c r="D30" s="74">
        <f t="shared" si="3"/>
        <v>0.22510822510822512</v>
      </c>
      <c r="E30" s="74">
        <f t="shared" si="4"/>
        <v>7.0652173913043473E-2</v>
      </c>
      <c r="F30" s="74">
        <f t="shared" si="5"/>
        <v>-3.7037037037037035E-2</v>
      </c>
      <c r="G30" s="74">
        <f t="shared" si="6"/>
        <v>0.43601895734597157</v>
      </c>
      <c r="H30" s="74">
        <f t="shared" si="7"/>
        <v>0.65724381625441697</v>
      </c>
      <c r="I30" s="74">
        <f t="shared" si="7"/>
        <v>0.28934010152284262</v>
      </c>
      <c r="J30" s="74">
        <f t="shared" si="7"/>
        <v>1.3626373626373627</v>
      </c>
      <c r="K30" s="74">
        <f t="shared" si="7"/>
        <v>0.60066006600660071</v>
      </c>
      <c r="L30" s="74">
        <f t="shared" si="7"/>
        <v>0.11513859275053305</v>
      </c>
      <c r="M30" s="74">
        <f t="shared" si="7"/>
        <v>0.22047244094488189</v>
      </c>
      <c r="N30" s="74">
        <f t="shared" si="7"/>
        <v>-0.25348837209302327</v>
      </c>
      <c r="O30" s="74">
        <f t="shared" si="7"/>
        <v>0.28247422680412371</v>
      </c>
      <c r="P30" s="74">
        <f t="shared" si="7"/>
        <v>0.11663479923518165</v>
      </c>
      <c r="Q30" s="74">
        <f t="shared" si="7"/>
        <v>-0.25161290322580643</v>
      </c>
      <c r="R30" s="74">
        <f t="shared" si="7"/>
        <v>0.30218068535825543</v>
      </c>
      <c r="S30" s="74">
        <f t="shared" si="7"/>
        <v>-0.4437299035369775</v>
      </c>
      <c r="T30" s="74">
        <f t="shared" ref="T30:T46" si="9">+(X7-T7)/T7</f>
        <v>-0.3458904109589041</v>
      </c>
      <c r="U30" s="74">
        <v>0.10775862068965517</v>
      </c>
      <c r="V30" s="74">
        <v>-7.4162679425837319E-2</v>
      </c>
      <c r="W30" s="74">
        <v>0.23699421965317918</v>
      </c>
      <c r="X30" s="74">
        <v>2.0942408376963352E-2</v>
      </c>
      <c r="Y30" s="74">
        <v>0.22957198443579765</v>
      </c>
      <c r="Z30" s="74">
        <v>-0.11369509043927649</v>
      </c>
      <c r="AA30" s="36">
        <f t="shared" si="8"/>
        <v>-0.26048565121412803</v>
      </c>
      <c r="AB30" s="36">
        <f t="shared" si="8"/>
        <v>-0.20799999999999999</v>
      </c>
      <c r="AC30" s="36">
        <f t="shared" si="8"/>
        <v>-5.1948051948051951E-2</v>
      </c>
    </row>
    <row r="31" spans="2:38" ht="17.100000000000001" customHeight="1" thickBot="1" x14ac:dyDescent="0.25">
      <c r="B31" s="58" t="s">
        <v>166</v>
      </c>
      <c r="C31" s="74">
        <f t="shared" si="2"/>
        <v>3.7413793103448274</v>
      </c>
      <c r="D31" s="74">
        <f t="shared" si="3"/>
        <v>0.47428571428571431</v>
      </c>
      <c r="E31" s="74">
        <f t="shared" si="4"/>
        <v>0.34931506849315069</v>
      </c>
      <c r="F31" s="74">
        <f t="shared" si="5"/>
        <v>0.70987654320987659</v>
      </c>
      <c r="G31" s="74">
        <f t="shared" si="6"/>
        <v>1.0218181818181817</v>
      </c>
      <c r="H31" s="74">
        <f t="shared" si="7"/>
        <v>0.50387596899224807</v>
      </c>
      <c r="I31" s="74">
        <f t="shared" si="7"/>
        <v>-7.1065989847715741E-2</v>
      </c>
      <c r="J31" s="74">
        <f t="shared" si="7"/>
        <v>0.52346570397111913</v>
      </c>
      <c r="K31" s="74">
        <f t="shared" si="7"/>
        <v>-0.18345323741007194</v>
      </c>
      <c r="L31" s="74">
        <f t="shared" si="7"/>
        <v>0.10309278350515463</v>
      </c>
      <c r="M31" s="74">
        <f t="shared" si="7"/>
        <v>0.19125683060109289</v>
      </c>
      <c r="N31" s="74">
        <f t="shared" si="7"/>
        <v>0.82938388625592419</v>
      </c>
      <c r="O31" s="74">
        <f t="shared" si="7"/>
        <v>0.29295154185022027</v>
      </c>
      <c r="P31" s="74">
        <f t="shared" si="7"/>
        <v>0.25233644859813081</v>
      </c>
      <c r="Q31" s="74">
        <f t="shared" si="7"/>
        <v>0.74311926605504586</v>
      </c>
      <c r="R31" s="74">
        <f t="shared" si="7"/>
        <v>-0.27979274611398963</v>
      </c>
      <c r="S31" s="74">
        <f t="shared" si="7"/>
        <v>-0.37649063032367974</v>
      </c>
      <c r="T31" s="74">
        <f t="shared" si="9"/>
        <v>-0.3824626865671642</v>
      </c>
      <c r="U31" s="74">
        <v>-0.22368421052631579</v>
      </c>
      <c r="V31" s="74">
        <v>-0.18525179856115107</v>
      </c>
      <c r="W31" s="74">
        <v>0.30601092896174864</v>
      </c>
      <c r="X31" s="74">
        <v>0.23564954682779457</v>
      </c>
      <c r="Y31" s="74">
        <v>9.152542372881356E-2</v>
      </c>
      <c r="Z31" s="74">
        <v>3.5320088300220751E-2</v>
      </c>
      <c r="AA31" s="36">
        <f t="shared" si="8"/>
        <v>-0.29498525073746312</v>
      </c>
      <c r="AB31" s="36">
        <f t="shared" si="8"/>
        <v>-0.13333333333333333</v>
      </c>
      <c r="AC31" s="36">
        <f t="shared" si="8"/>
        <v>0.12</v>
      </c>
    </row>
    <row r="32" spans="2:38" ht="17.100000000000001" customHeight="1" thickBot="1" x14ac:dyDescent="0.25">
      <c r="B32" s="58" t="s">
        <v>47</v>
      </c>
      <c r="C32" s="74">
        <f t="shared" si="2"/>
        <v>0.9320987654320988</v>
      </c>
      <c r="D32" s="74">
        <f t="shared" si="3"/>
        <v>0.33401430030643514</v>
      </c>
      <c r="E32" s="74">
        <f t="shared" si="4"/>
        <v>0.4938080495356037</v>
      </c>
      <c r="F32" s="74">
        <f t="shared" si="5"/>
        <v>0.24040920716112532</v>
      </c>
      <c r="G32" s="74">
        <f t="shared" si="6"/>
        <v>0.12992545260915869</v>
      </c>
      <c r="H32" s="74">
        <f t="shared" si="7"/>
        <v>-0.21898928024502298</v>
      </c>
      <c r="I32" s="74">
        <f t="shared" si="7"/>
        <v>-0.51191709844559585</v>
      </c>
      <c r="J32" s="74">
        <f t="shared" si="7"/>
        <v>-0.59896907216494844</v>
      </c>
      <c r="K32" s="74">
        <f t="shared" si="7"/>
        <v>3.2987747408105561E-2</v>
      </c>
      <c r="L32" s="74">
        <f t="shared" si="7"/>
        <v>-2.5490196078431372E-2</v>
      </c>
      <c r="M32" s="74">
        <f t="shared" si="7"/>
        <v>0.31847133757961782</v>
      </c>
      <c r="N32" s="74">
        <f t="shared" si="7"/>
        <v>1.4293059125964009</v>
      </c>
      <c r="O32" s="74">
        <f t="shared" si="7"/>
        <v>-6.8430656934306569E-2</v>
      </c>
      <c r="P32" s="74">
        <f t="shared" si="7"/>
        <v>-9.3561368209255535E-2</v>
      </c>
      <c r="Q32" s="74">
        <f t="shared" si="7"/>
        <v>-7.5684380032206122E-2</v>
      </c>
      <c r="R32" s="74">
        <f t="shared" si="7"/>
        <v>-1.164021164021164E-2</v>
      </c>
      <c r="S32" s="74">
        <f t="shared" si="7"/>
        <v>-0.16846229187071499</v>
      </c>
      <c r="T32" s="74">
        <f t="shared" si="9"/>
        <v>-7.9911209766925645E-2</v>
      </c>
      <c r="U32" s="74">
        <v>-1.3937282229965157E-2</v>
      </c>
      <c r="V32" s="74">
        <v>-9.421841541755889E-2</v>
      </c>
      <c r="W32" s="74">
        <v>1.4134275618374558E-2</v>
      </c>
      <c r="X32" s="74">
        <v>-1.0856453558504222E-2</v>
      </c>
      <c r="Y32" s="74">
        <v>9.8939929328621903E-2</v>
      </c>
      <c r="Z32" s="74">
        <v>-8.2742316784869971E-2</v>
      </c>
      <c r="AA32" s="36">
        <f t="shared" si="8"/>
        <v>3.1677018633540374E-2</v>
      </c>
      <c r="AB32" s="36">
        <f t="shared" si="8"/>
        <v>-0.20074580484773152</v>
      </c>
      <c r="AC32" s="36">
        <f t="shared" si="8"/>
        <v>-3.4807149576669805E-2</v>
      </c>
    </row>
    <row r="33" spans="2:43" ht="17.100000000000001" customHeight="1" thickBot="1" x14ac:dyDescent="0.25">
      <c r="B33" s="58" t="s">
        <v>8</v>
      </c>
      <c r="C33" s="74">
        <f t="shared" si="2"/>
        <v>1.39</v>
      </c>
      <c r="D33" s="74">
        <f t="shared" si="3"/>
        <v>-0.70281690140845066</v>
      </c>
      <c r="E33" s="74">
        <f t="shared" si="4"/>
        <v>-0.70612244897959187</v>
      </c>
      <c r="F33" s="74">
        <f t="shared" si="5"/>
        <v>-5.627705627705628E-2</v>
      </c>
      <c r="G33" s="74">
        <f t="shared" si="6"/>
        <v>1.6736401673640166E-2</v>
      </c>
      <c r="H33" s="74">
        <f t="shared" si="7"/>
        <v>0.7109004739336493</v>
      </c>
      <c r="I33" s="74">
        <f t="shared" si="7"/>
        <v>0.4236111111111111</v>
      </c>
      <c r="J33" s="74">
        <f t="shared" si="7"/>
        <v>-0.12844036697247707</v>
      </c>
      <c r="K33" s="74">
        <f t="shared" si="7"/>
        <v>0.54320987654320985</v>
      </c>
      <c r="L33" s="74">
        <f t="shared" si="7"/>
        <v>2.4930747922437674E-2</v>
      </c>
      <c r="M33" s="74">
        <f t="shared" si="7"/>
        <v>0.13170731707317074</v>
      </c>
      <c r="N33" s="74">
        <f t="shared" si="7"/>
        <v>0.38421052631578945</v>
      </c>
      <c r="O33" s="74">
        <f t="shared" si="7"/>
        <v>-0.08</v>
      </c>
      <c r="P33" s="74">
        <f t="shared" si="7"/>
        <v>9.45945945945946E-2</v>
      </c>
      <c r="Q33" s="74">
        <f t="shared" si="7"/>
        <v>-2.1551724137931036E-2</v>
      </c>
      <c r="R33" s="74">
        <f t="shared" si="7"/>
        <v>0.28897338403041822</v>
      </c>
      <c r="S33" s="74">
        <f t="shared" si="7"/>
        <v>0.42318840579710143</v>
      </c>
      <c r="T33" s="74">
        <f t="shared" si="9"/>
        <v>-0.33333333333333331</v>
      </c>
      <c r="U33" s="74">
        <v>-0.36123348017621143</v>
      </c>
      <c r="V33" s="74">
        <v>-0.33923303834808261</v>
      </c>
      <c r="W33" s="74">
        <v>-0.49490835030549896</v>
      </c>
      <c r="X33" s="74">
        <v>-5.9259259259259262E-2</v>
      </c>
      <c r="Y33" s="74">
        <v>0.62068965517241381</v>
      </c>
      <c r="Z33" s="74">
        <v>0.1875</v>
      </c>
      <c r="AA33" s="36">
        <f t="shared" si="8"/>
        <v>-0.2</v>
      </c>
      <c r="AB33" s="36">
        <f t="shared" si="8"/>
        <v>-0.16911764705882354</v>
      </c>
      <c r="AC33" s="36">
        <f t="shared" si="8"/>
        <v>-0.25380710659898476</v>
      </c>
    </row>
    <row r="34" spans="2:43" ht="17.100000000000001" customHeight="1" thickBot="1" x14ac:dyDescent="0.25">
      <c r="B34" s="58" t="s">
        <v>9</v>
      </c>
      <c r="C34" s="74">
        <f t="shared" si="2"/>
        <v>0.95918367346938771</v>
      </c>
      <c r="D34" s="74">
        <f t="shared" si="3"/>
        <v>0.28169014084507044</v>
      </c>
      <c r="E34" s="74">
        <f t="shared" si="4"/>
        <v>0.15517241379310345</v>
      </c>
      <c r="F34" s="74">
        <f t="shared" si="5"/>
        <v>0.125</v>
      </c>
      <c r="G34" s="74">
        <f t="shared" si="6"/>
        <v>0.22916666666666666</v>
      </c>
      <c r="H34" s="74">
        <f t="shared" si="7"/>
        <v>0.43956043956043955</v>
      </c>
      <c r="I34" s="74">
        <f t="shared" si="7"/>
        <v>-0.1044776119402985</v>
      </c>
      <c r="J34" s="74">
        <f t="shared" si="7"/>
        <v>0.40740740740740738</v>
      </c>
      <c r="K34" s="74">
        <f t="shared" si="7"/>
        <v>7.6271186440677971E-2</v>
      </c>
      <c r="L34" s="74">
        <f t="shared" si="7"/>
        <v>0</v>
      </c>
      <c r="M34" s="74">
        <f t="shared" si="7"/>
        <v>0.43333333333333335</v>
      </c>
      <c r="N34" s="74">
        <f t="shared" si="7"/>
        <v>-4.3859649122807015E-2</v>
      </c>
      <c r="O34" s="74">
        <f t="shared" si="7"/>
        <v>7.0866141732283464E-2</v>
      </c>
      <c r="P34" s="74">
        <f t="shared" si="7"/>
        <v>3.0534351145038167E-2</v>
      </c>
      <c r="Q34" s="74">
        <f t="shared" si="7"/>
        <v>-0.16279069767441862</v>
      </c>
      <c r="R34" s="74">
        <f t="shared" si="7"/>
        <v>-2.7522935779816515E-2</v>
      </c>
      <c r="S34" s="74">
        <f t="shared" si="7"/>
        <v>-0.19852941176470587</v>
      </c>
      <c r="T34" s="74">
        <f t="shared" si="9"/>
        <v>-0.23703703703703705</v>
      </c>
      <c r="U34" s="74">
        <v>8.3333333333333329E-2</v>
      </c>
      <c r="V34" s="74">
        <v>-4.716981132075472E-2</v>
      </c>
      <c r="W34" s="74">
        <v>-3.669724770642202E-2</v>
      </c>
      <c r="X34" s="74">
        <v>7.7669902912621352E-2</v>
      </c>
      <c r="Y34" s="74">
        <v>0.23076923076923078</v>
      </c>
      <c r="Z34" s="74">
        <v>-0.16831683168316833</v>
      </c>
      <c r="AA34" s="36">
        <f t="shared" si="8"/>
        <v>-0.2</v>
      </c>
      <c r="AB34" s="36">
        <f t="shared" si="8"/>
        <v>-5.9701492537313432E-2</v>
      </c>
      <c r="AC34" s="36">
        <f t="shared" si="8"/>
        <v>0.12162162162162163</v>
      </c>
    </row>
    <row r="35" spans="2:43" ht="17.100000000000001" customHeight="1" thickBot="1" x14ac:dyDescent="0.25">
      <c r="B35" s="58" t="s">
        <v>54</v>
      </c>
      <c r="C35" s="74">
        <f t="shared" si="2"/>
        <v>1.9463087248322148</v>
      </c>
      <c r="D35" s="74">
        <f t="shared" si="3"/>
        <v>0.16151202749140894</v>
      </c>
      <c r="E35" s="74">
        <f>+(I12-E12)/E12</f>
        <v>8.7912087912087919E-2</v>
      </c>
      <c r="F35" s="74">
        <f t="shared" si="5"/>
        <v>6.3888888888888884E-2</v>
      </c>
      <c r="G35" s="74">
        <f t="shared" si="6"/>
        <v>-0.10250569476082004</v>
      </c>
      <c r="H35" s="74">
        <f t="shared" si="7"/>
        <v>0.91420118343195267</v>
      </c>
      <c r="I35" s="74">
        <f t="shared" si="7"/>
        <v>0.50841750841750843</v>
      </c>
      <c r="J35" s="74">
        <f t="shared" si="7"/>
        <v>0.49869451697127937</v>
      </c>
      <c r="K35" s="74">
        <f t="shared" si="7"/>
        <v>0.59390862944162437</v>
      </c>
      <c r="L35" s="74">
        <f t="shared" si="7"/>
        <v>7.4188562596599686E-2</v>
      </c>
      <c r="M35" s="74">
        <f t="shared" si="7"/>
        <v>4.2410714285714288E-2</v>
      </c>
      <c r="N35" s="74">
        <f t="shared" si="7"/>
        <v>0.13240418118466898</v>
      </c>
      <c r="O35" s="74">
        <f t="shared" si="7"/>
        <v>0.33757961783439489</v>
      </c>
      <c r="P35" s="74">
        <f t="shared" si="7"/>
        <v>0.22733812949640289</v>
      </c>
      <c r="Q35" s="74">
        <f t="shared" si="7"/>
        <v>0.1670235546038544</v>
      </c>
      <c r="R35" s="74">
        <f t="shared" si="7"/>
        <v>4.4615384615384612E-2</v>
      </c>
      <c r="S35" s="74">
        <f t="shared" si="7"/>
        <v>-0.16904761904761906</v>
      </c>
      <c r="T35" s="74">
        <f t="shared" si="9"/>
        <v>-0.30363423212192264</v>
      </c>
      <c r="U35" s="74">
        <v>-0.26055045871559634</v>
      </c>
      <c r="V35" s="74">
        <v>-0.17820324005891017</v>
      </c>
      <c r="W35" s="74">
        <v>-7.0200573065902577E-2</v>
      </c>
      <c r="X35" s="74">
        <v>-0.22727272727272727</v>
      </c>
      <c r="Y35" s="74">
        <v>7.4441687344913146E-2</v>
      </c>
      <c r="Z35" s="74">
        <v>9.1397849462365593E-2</v>
      </c>
      <c r="AA35" s="36">
        <f t="shared" si="8"/>
        <v>0.19294990723562153</v>
      </c>
      <c r="AB35" s="36">
        <f t="shared" si="8"/>
        <v>0.18081180811808117</v>
      </c>
      <c r="AC35" s="36">
        <f t="shared" si="8"/>
        <v>0.64193548387096777</v>
      </c>
    </row>
    <row r="36" spans="2:43" ht="17.100000000000001" customHeight="1" thickBot="1" x14ac:dyDescent="0.25">
      <c r="B36" s="58" t="s">
        <v>50</v>
      </c>
      <c r="C36" s="74">
        <f t="shared" si="2"/>
        <v>1.8769230769230769</v>
      </c>
      <c r="D36" s="74">
        <f t="shared" si="3"/>
        <v>-3.864734299516908E-2</v>
      </c>
      <c r="E36" s="74">
        <f t="shared" si="4"/>
        <v>0.35087719298245612</v>
      </c>
      <c r="F36" s="74">
        <f t="shared" si="5"/>
        <v>5.1813471502590676E-3</v>
      </c>
      <c r="G36" s="74">
        <f t="shared" si="6"/>
        <v>0.32085561497326204</v>
      </c>
      <c r="H36" s="74">
        <f t="shared" si="7"/>
        <v>0.44723618090452261</v>
      </c>
      <c r="I36" s="74">
        <f t="shared" si="7"/>
        <v>0.52597402597402598</v>
      </c>
      <c r="J36" s="74">
        <f t="shared" si="7"/>
        <v>0.43814432989690721</v>
      </c>
      <c r="K36" s="74">
        <f t="shared" si="7"/>
        <v>0.31578947368421051</v>
      </c>
      <c r="L36" s="74">
        <f t="shared" si="7"/>
        <v>7.9861111111111105E-2</v>
      </c>
      <c r="M36" s="74">
        <f t="shared" si="7"/>
        <v>-0.20425531914893616</v>
      </c>
      <c r="N36" s="74">
        <f t="shared" si="7"/>
        <v>0.12903225806451613</v>
      </c>
      <c r="O36" s="74">
        <f t="shared" si="7"/>
        <v>0.11384615384615385</v>
      </c>
      <c r="P36" s="74">
        <f t="shared" si="7"/>
        <v>0</v>
      </c>
      <c r="Q36" s="74">
        <f t="shared" si="7"/>
        <v>2.1390374331550801E-2</v>
      </c>
      <c r="R36" s="74">
        <f t="shared" si="7"/>
        <v>-0.10793650793650794</v>
      </c>
      <c r="S36" s="74">
        <f t="shared" si="7"/>
        <v>-0.16574585635359115</v>
      </c>
      <c r="T36" s="74">
        <f t="shared" si="9"/>
        <v>-0.13183279742765272</v>
      </c>
      <c r="U36" s="74">
        <v>-0.14659685863874344</v>
      </c>
      <c r="V36" s="74">
        <v>-0.20996441281138789</v>
      </c>
      <c r="W36" s="74">
        <v>-0.14238410596026491</v>
      </c>
      <c r="X36" s="74">
        <v>4.4444444444444446E-2</v>
      </c>
      <c r="Y36" s="74">
        <v>7.9754601226993863E-2</v>
      </c>
      <c r="Z36" s="74">
        <v>0.1036036036036036</v>
      </c>
      <c r="AA36" s="36">
        <f t="shared" si="8"/>
        <v>1.1764705882352941E-2</v>
      </c>
      <c r="AB36" s="36">
        <f t="shared" si="8"/>
        <v>-0.14467005076142131</v>
      </c>
      <c r="AC36" s="36">
        <f t="shared" si="8"/>
        <v>-0.21212121212121213</v>
      </c>
    </row>
    <row r="37" spans="2:43" ht="17.100000000000001" customHeight="1" thickBot="1" x14ac:dyDescent="0.25">
      <c r="B37" s="58" t="s">
        <v>26</v>
      </c>
      <c r="C37" s="74">
        <f t="shared" si="2"/>
        <v>0.37136929460580914</v>
      </c>
      <c r="D37" s="74">
        <f t="shared" si="3"/>
        <v>0.3180952380952381</v>
      </c>
      <c r="E37" s="74">
        <f t="shared" si="4"/>
        <v>0.5720461095100865</v>
      </c>
      <c r="F37" s="74">
        <f t="shared" si="5"/>
        <v>0.25123152709359609</v>
      </c>
      <c r="G37" s="74">
        <f t="shared" si="6"/>
        <v>0.35627836611195157</v>
      </c>
      <c r="H37" s="74">
        <f t="shared" si="7"/>
        <v>0.30202312138728321</v>
      </c>
      <c r="I37" s="74">
        <f t="shared" si="7"/>
        <v>6.4161319890009172E-2</v>
      </c>
      <c r="J37" s="74">
        <f t="shared" si="7"/>
        <v>0.23950131233595801</v>
      </c>
      <c r="K37" s="74">
        <f t="shared" si="7"/>
        <v>7.3619631901840496E-2</v>
      </c>
      <c r="L37" s="74">
        <f t="shared" si="7"/>
        <v>8.324084350721421E-2</v>
      </c>
      <c r="M37" s="74">
        <f t="shared" si="7"/>
        <v>-8.3548664944013779E-2</v>
      </c>
      <c r="N37" s="74">
        <f t="shared" si="7"/>
        <v>-2.170460561143462E-2</v>
      </c>
      <c r="O37" s="74">
        <f t="shared" si="7"/>
        <v>-2.6493506493506493E-2</v>
      </c>
      <c r="P37" s="74">
        <f t="shared" si="7"/>
        <v>-7.6331967213114749E-2</v>
      </c>
      <c r="Q37" s="74">
        <f t="shared" si="7"/>
        <v>-1.3157894736842105E-2</v>
      </c>
      <c r="R37" s="74">
        <f t="shared" si="7"/>
        <v>-0.10227272727272728</v>
      </c>
      <c r="S37" s="74">
        <f t="shared" si="7"/>
        <v>-4.3223052294557099E-2</v>
      </c>
      <c r="T37" s="74">
        <f t="shared" si="9"/>
        <v>-7.8202995008319467E-2</v>
      </c>
      <c r="U37" s="85">
        <v>-7.7142857142857138E-2</v>
      </c>
      <c r="V37" s="85">
        <v>-8.1374321880650996E-2</v>
      </c>
      <c r="W37" s="85">
        <v>0.23201338538761851</v>
      </c>
      <c r="X37" s="85">
        <v>0.48074608904933813</v>
      </c>
      <c r="Y37" s="85">
        <v>0.23529411764705882</v>
      </c>
      <c r="Z37" s="85">
        <v>0.22506561679790027</v>
      </c>
      <c r="AA37" s="36">
        <f t="shared" si="8"/>
        <v>0.2610330992978937</v>
      </c>
      <c r="AB37" s="36">
        <f t="shared" si="8"/>
        <v>4.9697607152248226E-2</v>
      </c>
      <c r="AC37" s="36">
        <f t="shared" si="8"/>
        <v>-0.22573839662447256</v>
      </c>
    </row>
    <row r="38" spans="2:43" ht="17.100000000000001" customHeight="1" thickBot="1" x14ac:dyDescent="0.25">
      <c r="B38" s="58" t="s">
        <v>48</v>
      </c>
      <c r="C38" s="74">
        <f t="shared" si="2"/>
        <v>0.56843940714908459</v>
      </c>
      <c r="D38" s="74">
        <f t="shared" si="3"/>
        <v>0.11269430051813471</v>
      </c>
      <c r="E38" s="74">
        <f t="shared" si="4"/>
        <v>0.2191358024691358</v>
      </c>
      <c r="F38" s="74">
        <f t="shared" si="5"/>
        <v>0.38042620363062352</v>
      </c>
      <c r="G38" s="74">
        <f t="shared" si="6"/>
        <v>0.36131183991106169</v>
      </c>
      <c r="H38" s="74">
        <f t="shared" si="7"/>
        <v>0.62630966239813735</v>
      </c>
      <c r="I38" s="74">
        <f t="shared" si="7"/>
        <v>0.67426160337552743</v>
      </c>
      <c r="J38" s="74">
        <f t="shared" si="7"/>
        <v>0.53916523727844479</v>
      </c>
      <c r="K38" s="74">
        <f t="shared" si="7"/>
        <v>0.38587178440179665</v>
      </c>
      <c r="L38" s="74">
        <f t="shared" si="7"/>
        <v>0.40551181102362205</v>
      </c>
      <c r="M38" s="74">
        <f t="shared" si="7"/>
        <v>0.40977822580645162</v>
      </c>
      <c r="N38" s="74">
        <f t="shared" si="7"/>
        <v>0.33469539375928675</v>
      </c>
      <c r="O38" s="74">
        <f t="shared" si="7"/>
        <v>0.34413671184443134</v>
      </c>
      <c r="P38" s="74">
        <f t="shared" si="7"/>
        <v>0.22434428316781257</v>
      </c>
      <c r="Q38" s="74">
        <f t="shared" si="7"/>
        <v>0.10618519842688595</v>
      </c>
      <c r="R38" s="74">
        <f t="shared" si="7"/>
        <v>-5.5663790704146951E-4</v>
      </c>
      <c r="S38" s="74">
        <f t="shared" si="7"/>
        <v>-0.16944322665497588</v>
      </c>
      <c r="T38" s="74">
        <f t="shared" si="9"/>
        <v>-0.15536605657237937</v>
      </c>
      <c r="U38" s="74">
        <v>-0.12508080155138979</v>
      </c>
      <c r="V38" s="74">
        <v>-1.0582010582010581E-2</v>
      </c>
      <c r="W38" s="74">
        <v>-6.51887041435735E-2</v>
      </c>
      <c r="X38" s="74">
        <v>-6.0083723220881555E-2</v>
      </c>
      <c r="Y38" s="74">
        <v>-9.2353158478019944E-3</v>
      </c>
      <c r="Z38" s="74">
        <v>-5.2913031241204618E-2</v>
      </c>
      <c r="AA38" s="36">
        <f t="shared" si="8"/>
        <v>7.5979557069846673E-2</v>
      </c>
      <c r="AB38" s="36">
        <f t="shared" si="8"/>
        <v>-0.21651321651321651</v>
      </c>
      <c r="AC38" s="36">
        <f t="shared" si="8"/>
        <v>-8.025291828793775E-2</v>
      </c>
    </row>
    <row r="39" spans="2:43" ht="17.100000000000001" customHeight="1" thickBot="1" x14ac:dyDescent="0.25">
      <c r="B39" s="58" t="s">
        <v>21</v>
      </c>
      <c r="C39" s="74">
        <f t="shared" si="2"/>
        <v>0.76190476190476186</v>
      </c>
      <c r="D39" s="74">
        <f t="shared" si="3"/>
        <v>0.7142857142857143</v>
      </c>
      <c r="E39" s="74">
        <f t="shared" si="4"/>
        <v>0.52631578947368418</v>
      </c>
      <c r="F39" s="74">
        <f t="shared" si="5"/>
        <v>2.564102564102564E-2</v>
      </c>
      <c r="G39" s="74">
        <f t="shared" si="6"/>
        <v>0.72972972972972971</v>
      </c>
      <c r="H39" s="74">
        <f t="shared" si="7"/>
        <v>0.52083333333333337</v>
      </c>
      <c r="I39" s="74">
        <f t="shared" si="7"/>
        <v>1.0344827586206897</v>
      </c>
      <c r="J39" s="74">
        <f t="shared" si="7"/>
        <v>1.2</v>
      </c>
      <c r="K39" s="74">
        <f t="shared" si="7"/>
        <v>0.609375</v>
      </c>
      <c r="L39" s="74">
        <f t="shared" si="7"/>
        <v>0.60273972602739723</v>
      </c>
      <c r="M39" s="74">
        <f t="shared" si="7"/>
        <v>0.4576271186440678</v>
      </c>
      <c r="N39" s="74">
        <f t="shared" si="7"/>
        <v>0.51136363636363635</v>
      </c>
      <c r="O39" s="74">
        <f t="shared" si="7"/>
        <v>0.37864077669902912</v>
      </c>
      <c r="P39" s="74">
        <f t="shared" si="7"/>
        <v>0.29914529914529914</v>
      </c>
      <c r="Q39" s="74">
        <f t="shared" si="7"/>
        <v>0.2558139534883721</v>
      </c>
      <c r="R39" s="74">
        <f t="shared" si="7"/>
        <v>0.21804511278195488</v>
      </c>
      <c r="S39" s="74">
        <f t="shared" si="7"/>
        <v>0</v>
      </c>
      <c r="T39" s="74">
        <f t="shared" si="9"/>
        <v>-0.19078947368421054</v>
      </c>
      <c r="U39" s="74">
        <v>-0.20370370370370369</v>
      </c>
      <c r="V39" s="74">
        <v>-0.22839506172839505</v>
      </c>
      <c r="W39" s="74">
        <v>0.10563380281690141</v>
      </c>
      <c r="X39" s="74">
        <v>0.38211382113821141</v>
      </c>
      <c r="Y39" s="74">
        <v>0.55813953488372092</v>
      </c>
      <c r="Z39" s="74">
        <v>0.28799999999999998</v>
      </c>
      <c r="AA39" s="36">
        <f t="shared" si="8"/>
        <v>0.33980582524271846</v>
      </c>
      <c r="AB39" s="36">
        <f t="shared" si="8"/>
        <v>9.9009900990099015E-2</v>
      </c>
      <c r="AC39" s="36">
        <f t="shared" si="8"/>
        <v>-0.2247191011235955</v>
      </c>
    </row>
    <row r="40" spans="2:43" ht="17.100000000000001" customHeight="1" thickBot="1" x14ac:dyDescent="0.25">
      <c r="B40" s="58" t="s">
        <v>10</v>
      </c>
      <c r="C40" s="74">
        <f t="shared" si="2"/>
        <v>0.12857142857142856</v>
      </c>
      <c r="D40" s="74">
        <f t="shared" si="3"/>
        <v>0.27759197324414714</v>
      </c>
      <c r="E40" s="74">
        <f t="shared" si="4"/>
        <v>0.19796954314720813</v>
      </c>
      <c r="F40" s="74">
        <f t="shared" si="5"/>
        <v>3.9840637450199202E-2</v>
      </c>
      <c r="G40" s="74">
        <f t="shared" si="6"/>
        <v>0.47151898734177217</v>
      </c>
      <c r="H40" s="74">
        <f t="shared" si="7"/>
        <v>0.52879581151832455</v>
      </c>
      <c r="I40" s="74">
        <f t="shared" si="7"/>
        <v>0.61864406779661019</v>
      </c>
      <c r="J40" s="74">
        <f t="shared" si="7"/>
        <v>0.74712643678160917</v>
      </c>
      <c r="K40" s="74">
        <f t="shared" si="7"/>
        <v>0.2129032258064516</v>
      </c>
      <c r="L40" s="74">
        <f t="shared" si="7"/>
        <v>6.8493150684931503E-3</v>
      </c>
      <c r="M40" s="74">
        <f t="shared" si="7"/>
        <v>-0.17015706806282724</v>
      </c>
      <c r="N40" s="74">
        <f t="shared" si="7"/>
        <v>-8.771929824561403E-2</v>
      </c>
      <c r="O40" s="74">
        <f t="shared" si="7"/>
        <v>-6.5602836879432622E-2</v>
      </c>
      <c r="P40" s="74">
        <f t="shared" si="7"/>
        <v>-9.6938775510204078E-2</v>
      </c>
      <c r="Q40" s="74">
        <f t="shared" si="7"/>
        <v>-2.8391167192429023E-2</v>
      </c>
      <c r="R40" s="74">
        <f t="shared" si="7"/>
        <v>4.567307692307692E-2</v>
      </c>
      <c r="S40" s="74">
        <f t="shared" si="7"/>
        <v>-0.15180265654648956</v>
      </c>
      <c r="T40" s="74">
        <f t="shared" si="9"/>
        <v>-0.18455743879472694</v>
      </c>
      <c r="U40" s="74">
        <v>-6.1688311688311688E-2</v>
      </c>
      <c r="V40" s="74">
        <v>-4.5977011494252873E-2</v>
      </c>
      <c r="W40" s="74">
        <v>-8.948545861297539E-3</v>
      </c>
      <c r="X40" s="74">
        <v>0.13856812933025403</v>
      </c>
      <c r="Y40" s="74">
        <v>-1.0380622837370242E-2</v>
      </c>
      <c r="Z40" s="74">
        <v>0.16385542168674699</v>
      </c>
      <c r="AA40" s="36">
        <f t="shared" si="8"/>
        <v>-8.390022675736962E-2</v>
      </c>
      <c r="AB40" s="36">
        <f t="shared" si="8"/>
        <v>-0.18693693693693694</v>
      </c>
      <c r="AC40" s="36">
        <f t="shared" si="8"/>
        <v>-0.2292358803986711</v>
      </c>
    </row>
    <row r="41" spans="2:43" ht="17.100000000000001" customHeight="1" thickBot="1" x14ac:dyDescent="0.25">
      <c r="B41" s="58" t="s">
        <v>167</v>
      </c>
      <c r="C41" s="74">
        <f t="shared" ref="C41:C46" si="10">+(G18-C18)/C18</f>
        <v>0.77551020408163263</v>
      </c>
      <c r="D41" s="74">
        <f t="shared" ref="D41:G44" si="11">+(H18-D18)/D18</f>
        <v>0.48294573643410854</v>
      </c>
      <c r="E41" s="74">
        <f t="shared" si="11"/>
        <v>0.62392241379310343</v>
      </c>
      <c r="F41" s="74">
        <f t="shared" si="11"/>
        <v>0.38796229151559103</v>
      </c>
      <c r="G41" s="74">
        <f t="shared" si="11"/>
        <v>0.375</v>
      </c>
      <c r="H41" s="74">
        <f t="shared" ref="H41:H46" si="12">+(L18-H18)/H18</f>
        <v>0.26816518557239938</v>
      </c>
      <c r="I41" s="74">
        <f t="shared" si="7"/>
        <v>0.76575978765759789</v>
      </c>
      <c r="J41" s="74">
        <f t="shared" si="7"/>
        <v>0.74294670846394983</v>
      </c>
      <c r="K41" s="74">
        <f t="shared" si="7"/>
        <v>1.0496342737722049</v>
      </c>
      <c r="L41" s="74">
        <f t="shared" si="7"/>
        <v>0.48392415498763397</v>
      </c>
      <c r="M41" s="74">
        <f t="shared" si="7"/>
        <v>-4.6223224351747465E-2</v>
      </c>
      <c r="N41" s="74">
        <f t="shared" si="7"/>
        <v>-1.70863309352518E-2</v>
      </c>
      <c r="O41" s="74">
        <f t="shared" si="7"/>
        <v>4.7412694366556207E-2</v>
      </c>
      <c r="P41" s="74">
        <f t="shared" si="7"/>
        <v>3.7222222222222219E-2</v>
      </c>
      <c r="Q41" s="74">
        <f t="shared" si="7"/>
        <v>-0.10914105594956659</v>
      </c>
      <c r="R41" s="74">
        <f t="shared" si="7"/>
        <v>0.2644098810612992</v>
      </c>
      <c r="S41" s="74">
        <f t="shared" si="7"/>
        <v>-0.26575809199318567</v>
      </c>
      <c r="T41" s="74">
        <f t="shared" si="9"/>
        <v>-0.12694161756829137</v>
      </c>
      <c r="U41" s="74">
        <v>0.14772224679345422</v>
      </c>
      <c r="V41" s="74">
        <v>-0.32440906898215149</v>
      </c>
      <c r="W41" s="74">
        <v>-0.11170036460059662</v>
      </c>
      <c r="X41" s="74">
        <v>-0.1460122699386503</v>
      </c>
      <c r="Y41" s="74">
        <v>-0.2863198458574181</v>
      </c>
      <c r="Z41" s="74">
        <v>-5.1053195287397359E-2</v>
      </c>
      <c r="AA41" s="36">
        <f t="shared" si="8"/>
        <v>3.566265060240964E-2</v>
      </c>
      <c r="AB41" s="36">
        <f t="shared" si="8"/>
        <v>0.19333996023856859</v>
      </c>
      <c r="AC41" s="36">
        <f t="shared" si="8"/>
        <v>0.18046132971506107</v>
      </c>
    </row>
    <row r="42" spans="2:43" ht="17.100000000000001" customHeight="1" thickBot="1" x14ac:dyDescent="0.25">
      <c r="B42" s="58" t="s">
        <v>168</v>
      </c>
      <c r="C42" s="74">
        <f t="shared" si="10"/>
        <v>-0.52631578947368418</v>
      </c>
      <c r="D42" s="74">
        <f t="shared" si="11"/>
        <v>-0.15625</v>
      </c>
      <c r="E42" s="74">
        <f t="shared" si="11"/>
        <v>13</v>
      </c>
      <c r="F42" s="74">
        <f t="shared" si="11"/>
        <v>0.66666666666666663</v>
      </c>
      <c r="G42" s="74">
        <f t="shared" si="11"/>
        <v>0.77777777777777779</v>
      </c>
      <c r="H42" s="74">
        <f t="shared" si="12"/>
        <v>0.29629629629629628</v>
      </c>
      <c r="I42" s="74">
        <f t="shared" si="7"/>
        <v>3.5714285714285712E-2</v>
      </c>
      <c r="J42" s="74">
        <f t="shared" si="7"/>
        <v>3.6857142857142855</v>
      </c>
      <c r="K42" s="74">
        <f t="shared" si="7"/>
        <v>4.46875</v>
      </c>
      <c r="L42" s="74">
        <f t="shared" si="7"/>
        <v>6.4</v>
      </c>
      <c r="M42" s="74">
        <f t="shared" si="7"/>
        <v>4.1724137931034484</v>
      </c>
      <c r="N42" s="74">
        <f t="shared" si="7"/>
        <v>0.51829268292682928</v>
      </c>
      <c r="O42" s="74">
        <f t="shared" si="7"/>
        <v>0.4514285714285714</v>
      </c>
      <c r="P42" s="74">
        <f t="shared" si="7"/>
        <v>0.38996138996138996</v>
      </c>
      <c r="Q42" s="74">
        <f t="shared" si="7"/>
        <v>0.67333333333333334</v>
      </c>
      <c r="R42" s="74">
        <f t="shared" si="7"/>
        <v>0.42971887550200805</v>
      </c>
      <c r="S42" s="74">
        <f t="shared" si="7"/>
        <v>0.1141732283464567</v>
      </c>
      <c r="T42" s="74">
        <f t="shared" si="9"/>
        <v>-0.40833333333333333</v>
      </c>
      <c r="U42" s="74">
        <v>-0.30278884462151395</v>
      </c>
      <c r="V42" s="74">
        <v>-5.0561797752808987E-2</v>
      </c>
      <c r="W42" s="74">
        <v>0.49469964664310956</v>
      </c>
      <c r="X42" s="74">
        <v>0.80281690140845074</v>
      </c>
      <c r="Y42" s="74">
        <v>0.24</v>
      </c>
      <c r="Z42" s="74">
        <v>6.5088757396449703E-2</v>
      </c>
      <c r="AA42" s="36">
        <f t="shared" si="8"/>
        <v>-9.765625E-3</v>
      </c>
      <c r="AB42" s="36">
        <f t="shared" si="8"/>
        <v>-0.30347349177330896</v>
      </c>
      <c r="AC42" s="36">
        <f t="shared" si="8"/>
        <v>-0.12871287128712872</v>
      </c>
    </row>
    <row r="43" spans="2:43" ht="17.100000000000001" customHeight="1" thickBot="1" x14ac:dyDescent="0.25">
      <c r="B43" s="58" t="s">
        <v>169</v>
      </c>
      <c r="C43" s="74">
        <f t="shared" si="10"/>
        <v>0.24489795918367346</v>
      </c>
      <c r="D43" s="74">
        <f t="shared" si="11"/>
        <v>2.2727272727272728E-2</v>
      </c>
      <c r="E43" s="74">
        <f t="shared" si="11"/>
        <v>0.89473684210526316</v>
      </c>
      <c r="F43" s="74">
        <f t="shared" si="11"/>
        <v>0.35087719298245612</v>
      </c>
      <c r="G43" s="74">
        <f t="shared" si="11"/>
        <v>0.81967213114754101</v>
      </c>
      <c r="H43" s="74">
        <f t="shared" si="12"/>
        <v>-1.1111111111111112E-2</v>
      </c>
      <c r="I43" s="74">
        <f t="shared" si="7"/>
        <v>-0.20833333333333334</v>
      </c>
      <c r="J43" s="74">
        <f t="shared" si="7"/>
        <v>0.12987012987012986</v>
      </c>
      <c r="K43" s="74">
        <f t="shared" si="7"/>
        <v>4.5045045045045043E-2</v>
      </c>
      <c r="L43" s="74">
        <f t="shared" si="7"/>
        <v>-0.2247191011235955</v>
      </c>
      <c r="M43" s="74">
        <f t="shared" si="7"/>
        <v>-0.12280701754385964</v>
      </c>
      <c r="N43" s="74">
        <f t="shared" si="7"/>
        <v>0.16091954022988506</v>
      </c>
      <c r="O43" s="74">
        <f t="shared" si="7"/>
        <v>-0.39655172413793105</v>
      </c>
      <c r="P43" s="74">
        <f t="shared" si="7"/>
        <v>0.40579710144927539</v>
      </c>
      <c r="Q43" s="74">
        <f t="shared" si="7"/>
        <v>0.12</v>
      </c>
      <c r="R43" s="74">
        <f t="shared" si="7"/>
        <v>-0.22772277227722773</v>
      </c>
      <c r="S43" s="74">
        <f t="shared" si="7"/>
        <v>0</v>
      </c>
      <c r="T43" s="74">
        <f t="shared" si="9"/>
        <v>-0.12371134020618557</v>
      </c>
      <c r="U43" s="74">
        <v>-1.7857142857142856E-2</v>
      </c>
      <c r="V43" s="74">
        <v>-0.12820512820512819</v>
      </c>
      <c r="W43" s="74">
        <v>-7.1428571428571425E-2</v>
      </c>
      <c r="X43" s="74">
        <v>-5.8823529411764705E-2</v>
      </c>
      <c r="Y43" s="74">
        <v>-1.8181818181818181E-2</v>
      </c>
      <c r="Z43" s="74">
        <v>0.14705882352941177</v>
      </c>
      <c r="AA43" s="36">
        <f t="shared" si="8"/>
        <v>0.21590909090909091</v>
      </c>
      <c r="AB43" s="36">
        <f t="shared" si="8"/>
        <v>-5.8252427184466021E-2</v>
      </c>
      <c r="AC43" s="36">
        <f t="shared" si="8"/>
        <v>-8.771929824561403E-2</v>
      </c>
    </row>
    <row r="44" spans="2:43" ht="17.100000000000001" customHeight="1" thickBot="1" x14ac:dyDescent="0.25">
      <c r="B44" s="58" t="s">
        <v>51</v>
      </c>
      <c r="C44" s="74">
        <f t="shared" si="10"/>
        <v>-2.5559105431309903E-2</v>
      </c>
      <c r="D44" s="74">
        <f t="shared" si="11"/>
        <v>0.16719242902208201</v>
      </c>
      <c r="E44" s="74">
        <f t="shared" si="11"/>
        <v>-0.11787072243346007</v>
      </c>
      <c r="F44" s="74">
        <f t="shared" si="11"/>
        <v>0.23417721518987342</v>
      </c>
      <c r="G44" s="74">
        <f t="shared" si="11"/>
        <v>0.69508196721311477</v>
      </c>
      <c r="H44" s="74">
        <f t="shared" si="12"/>
        <v>0.51621621621621616</v>
      </c>
      <c r="I44" s="74">
        <f t="shared" si="7"/>
        <v>0.63362068965517238</v>
      </c>
      <c r="J44" s="74">
        <f t="shared" si="7"/>
        <v>0.29743589743589743</v>
      </c>
      <c r="K44" s="74">
        <f t="shared" si="7"/>
        <v>9.6711798839458407E-2</v>
      </c>
      <c r="L44" s="74">
        <f t="shared" si="7"/>
        <v>0.11764705882352941</v>
      </c>
      <c r="M44" s="74">
        <f t="shared" si="7"/>
        <v>4.7493403693931395E-2</v>
      </c>
      <c r="N44" s="74">
        <f t="shared" si="7"/>
        <v>0.2865612648221344</v>
      </c>
      <c r="O44" s="74">
        <f t="shared" si="7"/>
        <v>0.47089947089947087</v>
      </c>
      <c r="P44" s="74">
        <f t="shared" si="7"/>
        <v>0.10366826156299841</v>
      </c>
      <c r="Q44" s="74">
        <f t="shared" si="7"/>
        <v>0.11838790931989925</v>
      </c>
      <c r="R44" s="74">
        <f t="shared" si="7"/>
        <v>-0.14900153609831029</v>
      </c>
      <c r="S44" s="74">
        <f t="shared" si="7"/>
        <v>-0.33573141486810554</v>
      </c>
      <c r="T44" s="74">
        <f t="shared" si="9"/>
        <v>-0.27890173410404623</v>
      </c>
      <c r="U44" s="74">
        <v>-0.36711711711711714</v>
      </c>
      <c r="V44" s="74">
        <v>-9.0252707581227443E-2</v>
      </c>
      <c r="W44" s="74">
        <v>-9.5667870036101083E-2</v>
      </c>
      <c r="X44" s="74">
        <v>6.2124248496993988E-2</v>
      </c>
      <c r="Y44" s="74">
        <v>0.40213523131672596</v>
      </c>
      <c r="Z44" s="74">
        <v>0.11904761904761904</v>
      </c>
      <c r="AA44" s="36">
        <f t="shared" si="8"/>
        <v>-0.14596949891067537</v>
      </c>
      <c r="AB44" s="36">
        <f t="shared" si="8"/>
        <v>-8.0610021786492375E-2</v>
      </c>
      <c r="AC44" s="36">
        <f t="shared" si="8"/>
        <v>-0.15946843853820597</v>
      </c>
    </row>
    <row r="45" spans="2:43" ht="17.100000000000001" customHeight="1" thickBot="1" x14ac:dyDescent="0.25">
      <c r="B45" s="58" t="s">
        <v>46</v>
      </c>
      <c r="C45" s="75">
        <f t="shared" si="10"/>
        <v>10.166666666666666</v>
      </c>
      <c r="D45" s="75">
        <f t="shared" ref="D45:G46" si="13">+(H22-D22)/D22</f>
        <v>1.4</v>
      </c>
      <c r="E45" s="75">
        <f t="shared" si="13"/>
        <v>0.3</v>
      </c>
      <c r="F45" s="75">
        <f t="shared" si="13"/>
        <v>-0.46</v>
      </c>
      <c r="G45" s="75">
        <f t="shared" si="13"/>
        <v>-0.2537313432835821</v>
      </c>
      <c r="H45" s="75">
        <f t="shared" si="12"/>
        <v>0.35</v>
      </c>
      <c r="I45" s="75">
        <f t="shared" ref="I45:K46" si="14">+(M22-I22)/I22</f>
        <v>-0.17948717948717949</v>
      </c>
      <c r="J45" s="75">
        <f t="shared" si="14"/>
        <v>1.1851851851851851</v>
      </c>
      <c r="K45" s="75">
        <f t="shared" si="14"/>
        <v>0.38</v>
      </c>
      <c r="L45" s="75">
        <f t="shared" si="7"/>
        <v>-9.8765432098765427E-2</v>
      </c>
      <c r="M45" s="75">
        <f t="shared" si="7"/>
        <v>0.40625</v>
      </c>
      <c r="N45" s="75">
        <f t="shared" si="7"/>
        <v>-3.3898305084745763E-2</v>
      </c>
      <c r="O45" s="75">
        <f t="shared" si="7"/>
        <v>-8.6956521739130432E-2</v>
      </c>
      <c r="P45" s="75">
        <f t="shared" si="7"/>
        <v>-0.28767123287671231</v>
      </c>
      <c r="Q45" s="75">
        <f t="shared" si="7"/>
        <v>-0.33333333333333331</v>
      </c>
      <c r="R45" s="75">
        <f t="shared" si="7"/>
        <v>0.77192982456140347</v>
      </c>
      <c r="S45" s="75">
        <f t="shared" si="7"/>
        <v>0.42857142857142855</v>
      </c>
      <c r="T45" s="75">
        <f t="shared" si="9"/>
        <v>7.6923076923076927E-2</v>
      </c>
      <c r="U45" s="75">
        <v>3.3333333333333333E-2</v>
      </c>
      <c r="V45" s="75">
        <v>-0.37623762376237624</v>
      </c>
      <c r="W45" s="75">
        <v>-0.41111111111111109</v>
      </c>
      <c r="X45" s="75">
        <v>8.9285714285714288E-2</v>
      </c>
      <c r="Y45" s="86">
        <v>0.19354838709677419</v>
      </c>
      <c r="Z45" s="75">
        <v>0.14285714285714285</v>
      </c>
      <c r="AA45" s="36">
        <f t="shared" si="8"/>
        <v>-0.51515151515151514</v>
      </c>
      <c r="AB45" s="36">
        <f t="shared" si="8"/>
        <v>0.70454545454545459</v>
      </c>
      <c r="AC45" s="36">
        <f t="shared" si="8"/>
        <v>0.6</v>
      </c>
    </row>
    <row r="46" spans="2:43" ht="17.100000000000001" customHeight="1" thickBot="1" x14ac:dyDescent="0.25">
      <c r="B46" s="60" t="s">
        <v>22</v>
      </c>
      <c r="C46" s="76">
        <f t="shared" si="10"/>
        <v>0.57730673316708225</v>
      </c>
      <c r="D46" s="76">
        <f t="shared" si="13"/>
        <v>0.17568542568542569</v>
      </c>
      <c r="E46" s="76">
        <f t="shared" si="13"/>
        <v>0.26666666666666666</v>
      </c>
      <c r="F46" s="76">
        <f t="shared" si="13"/>
        <v>0.25561014473509497</v>
      </c>
      <c r="G46" s="76">
        <f t="shared" si="13"/>
        <v>0.33529079616036139</v>
      </c>
      <c r="H46" s="76">
        <f t="shared" si="12"/>
        <v>0.38897412294159761</v>
      </c>
      <c r="I46" s="76">
        <f t="shared" si="14"/>
        <v>0.36501227161167166</v>
      </c>
      <c r="J46" s="76">
        <f t="shared" si="14"/>
        <v>0.46065989847715738</v>
      </c>
      <c r="K46" s="76">
        <f t="shared" si="14"/>
        <v>0.43200270635994586</v>
      </c>
      <c r="L46" s="76">
        <f t="shared" si="7"/>
        <v>0.27952871870397644</v>
      </c>
      <c r="M46" s="76">
        <f>+(Q23-M23)/M23</f>
        <v>0.14893617021276595</v>
      </c>
      <c r="N46" s="76">
        <f t="shared" si="7"/>
        <v>0.18092962641181581</v>
      </c>
      <c r="O46" s="76">
        <f t="shared" si="7"/>
        <v>0.15875265768958186</v>
      </c>
      <c r="P46" s="76">
        <f t="shared" si="7"/>
        <v>0.14036602209944751</v>
      </c>
      <c r="Q46" s="76">
        <f t="shared" si="7"/>
        <v>9.6331072856894448E-2</v>
      </c>
      <c r="R46" s="76">
        <f t="shared" si="7"/>
        <v>0.11654711544356569</v>
      </c>
      <c r="S46" s="76">
        <f t="shared" si="7"/>
        <v>-0.15795107033639144</v>
      </c>
      <c r="T46" s="76">
        <f t="shared" si="9"/>
        <v>-0.15503406510219531</v>
      </c>
      <c r="U46" s="87">
        <v>-5.1546391752577319E-3</v>
      </c>
      <c r="V46" s="88">
        <v>-0.13935866461673621</v>
      </c>
      <c r="W46" s="88">
        <v>-8.5951213606924523E-3</v>
      </c>
      <c r="X46" s="89">
        <v>8.8992414740488562E-3</v>
      </c>
      <c r="Y46" s="90">
        <v>-6.129932243921881E-2</v>
      </c>
      <c r="Z46" s="91">
        <v>2.8071966313640423E-2</v>
      </c>
      <c r="AA46" s="69">
        <f t="shared" si="8"/>
        <v>6.2103579504715678E-2</v>
      </c>
      <c r="AB46" s="69">
        <f t="shared" si="8"/>
        <v>-7.8718141735670502E-2</v>
      </c>
      <c r="AC46" s="69">
        <f t="shared" si="8"/>
        <v>-7.7885391444713473E-2</v>
      </c>
    </row>
    <row r="48" spans="2:43" x14ac:dyDescent="0.2">
      <c r="AQ48" s="107"/>
    </row>
    <row r="49" spans="19:19" x14ac:dyDescent="0.2">
      <c r="S49" s="7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ColWidth="11.42578125" defaultRowHeight="12.75" x14ac:dyDescent="0.2"/>
  <cols>
    <col min="1" max="1" width="11.42578125" style="12"/>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2:33" ht="40.5" customHeight="1" x14ac:dyDescent="0.2">
      <c r="B2" s="77"/>
      <c r="C2"/>
      <c r="D2"/>
      <c r="E2"/>
      <c r="F2"/>
      <c r="G2"/>
      <c r="H2"/>
      <c r="I2"/>
      <c r="J2"/>
      <c r="K2"/>
      <c r="L2"/>
      <c r="M2"/>
      <c r="N2"/>
      <c r="O2"/>
      <c r="P2"/>
      <c r="Q2"/>
      <c r="R2"/>
      <c r="S2"/>
      <c r="T2"/>
      <c r="U2"/>
      <c r="V2"/>
      <c r="W2"/>
      <c r="X2"/>
      <c r="Y2" s="95"/>
      <c r="Z2" s="95"/>
      <c r="AA2" s="95"/>
      <c r="AB2" s="95"/>
      <c r="AC2"/>
      <c r="AD2"/>
    </row>
    <row r="3" spans="2:33" ht="27.95" customHeight="1" x14ac:dyDescent="0.2">
      <c r="B3" s="10"/>
    </row>
    <row r="5" spans="2:33"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155</v>
      </c>
      <c r="Z5" s="64" t="s">
        <v>154</v>
      </c>
      <c r="AA5" s="38" t="s">
        <v>175</v>
      </c>
      <c r="AB5" s="38" t="s">
        <v>236</v>
      </c>
      <c r="AC5" s="38" t="s">
        <v>245</v>
      </c>
      <c r="AD5" s="64" t="s">
        <v>247</v>
      </c>
      <c r="AE5" s="38" t="s">
        <v>256</v>
      </c>
      <c r="AF5" s="38" t="s">
        <v>265</v>
      </c>
      <c r="AG5" s="38" t="s">
        <v>273</v>
      </c>
    </row>
    <row r="6" spans="2:33" ht="17.100000000000001" customHeight="1" thickBot="1" x14ac:dyDescent="0.25">
      <c r="B6" s="58"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1711</v>
      </c>
      <c r="AB6" s="40">
        <v>1823</v>
      </c>
      <c r="AC6" s="40">
        <v>1198</v>
      </c>
      <c r="AD6" s="40">
        <v>1729</v>
      </c>
      <c r="AE6" s="40">
        <v>1810</v>
      </c>
      <c r="AF6" s="40">
        <v>1767</v>
      </c>
      <c r="AG6" s="40">
        <v>1201</v>
      </c>
    </row>
    <row r="7" spans="2:33" ht="17.100000000000001" customHeight="1" thickBot="1" x14ac:dyDescent="0.25">
      <c r="B7" s="58"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226</v>
      </c>
      <c r="AB7" s="40">
        <v>224</v>
      </c>
      <c r="AC7" s="40">
        <v>125</v>
      </c>
      <c r="AD7" s="40">
        <v>184</v>
      </c>
      <c r="AE7" s="40">
        <v>197</v>
      </c>
      <c r="AF7" s="40">
        <v>213</v>
      </c>
      <c r="AG7" s="40">
        <v>139</v>
      </c>
    </row>
    <row r="8" spans="2:33" ht="17.100000000000001" customHeight="1" thickBot="1" x14ac:dyDescent="0.25">
      <c r="B8" s="58" t="s">
        <v>166</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166</v>
      </c>
      <c r="AB8" s="40">
        <v>230</v>
      </c>
      <c r="AC8" s="40">
        <v>93</v>
      </c>
      <c r="AD8" s="40">
        <v>108</v>
      </c>
      <c r="AE8" s="40">
        <v>132</v>
      </c>
      <c r="AF8" s="40">
        <v>163</v>
      </c>
      <c r="AG8" s="40">
        <v>93</v>
      </c>
    </row>
    <row r="9" spans="2:33" ht="17.100000000000001" customHeight="1" thickBot="1" x14ac:dyDescent="0.25">
      <c r="B9" s="58"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465</v>
      </c>
      <c r="AB9" s="40">
        <v>426</v>
      </c>
      <c r="AC9" s="40">
        <v>319</v>
      </c>
      <c r="AD9" s="40">
        <v>323</v>
      </c>
      <c r="AE9" s="40">
        <v>431</v>
      </c>
      <c r="AF9" s="40">
        <v>365</v>
      </c>
      <c r="AG9" s="40">
        <v>276</v>
      </c>
    </row>
    <row r="10" spans="2:33" ht="17.100000000000001" customHeight="1" thickBot="1" x14ac:dyDescent="0.25">
      <c r="B10" s="58"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177</v>
      </c>
      <c r="AB10" s="40">
        <v>169</v>
      </c>
      <c r="AC10" s="40">
        <v>121</v>
      </c>
      <c r="AD10" s="40">
        <v>136</v>
      </c>
      <c r="AE10" s="40">
        <v>124</v>
      </c>
      <c r="AF10" s="40">
        <v>147</v>
      </c>
      <c r="AG10" s="40">
        <v>111</v>
      </c>
    </row>
    <row r="11" spans="2:33" ht="17.100000000000001" customHeight="1" thickBot="1" x14ac:dyDescent="0.25">
      <c r="B11" s="58"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86</v>
      </c>
      <c r="AB11" s="40">
        <v>90</v>
      </c>
      <c r="AC11" s="40">
        <v>39</v>
      </c>
      <c r="AD11" s="40">
        <v>51</v>
      </c>
      <c r="AE11" s="40">
        <v>60</v>
      </c>
      <c r="AF11" s="40">
        <v>65</v>
      </c>
      <c r="AG11" s="40">
        <v>36</v>
      </c>
    </row>
    <row r="12" spans="2:33" ht="17.100000000000001" customHeight="1" thickBot="1" x14ac:dyDescent="0.25">
      <c r="B12" s="58"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6">
        <v>474</v>
      </c>
      <c r="W12" s="40">
        <v>508</v>
      </c>
      <c r="X12" s="40">
        <v>408</v>
      </c>
      <c r="Y12" s="40">
        <v>276</v>
      </c>
      <c r="Z12" s="40">
        <v>381</v>
      </c>
      <c r="AA12" s="40">
        <v>444</v>
      </c>
      <c r="AB12" s="40">
        <v>447</v>
      </c>
      <c r="AC12" s="40">
        <v>251</v>
      </c>
      <c r="AD12" s="40">
        <v>280</v>
      </c>
      <c r="AE12" s="40">
        <v>509</v>
      </c>
      <c r="AF12" s="40">
        <v>573</v>
      </c>
      <c r="AG12" s="40">
        <v>365</v>
      </c>
    </row>
    <row r="13" spans="2:33" ht="17.100000000000001" customHeight="1" thickBot="1" x14ac:dyDescent="0.25">
      <c r="B13" s="58"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265</v>
      </c>
      <c r="AB13" s="40">
        <v>281</v>
      </c>
      <c r="AC13" s="40">
        <v>217</v>
      </c>
      <c r="AD13" s="40">
        <v>258</v>
      </c>
      <c r="AE13" s="40">
        <v>263</v>
      </c>
      <c r="AF13" s="40">
        <v>231</v>
      </c>
      <c r="AG13" s="40">
        <v>141</v>
      </c>
    </row>
    <row r="14" spans="2:33" ht="17.100000000000001" customHeight="1" thickBot="1" x14ac:dyDescent="0.25">
      <c r="B14" s="58"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9">
        <v>1418</v>
      </c>
      <c r="Z14" s="59">
        <v>2033</v>
      </c>
      <c r="AA14" s="40">
        <v>1617</v>
      </c>
      <c r="AB14" s="40">
        <v>1687</v>
      </c>
      <c r="AC14" s="40">
        <v>972</v>
      </c>
      <c r="AD14" s="40">
        <v>1495</v>
      </c>
      <c r="AE14" s="40">
        <v>1664</v>
      </c>
      <c r="AF14" s="40">
        <v>1784</v>
      </c>
      <c r="AG14" s="40">
        <v>1129</v>
      </c>
    </row>
    <row r="15" spans="2:33" ht="17.100000000000001" customHeight="1" thickBot="1" x14ac:dyDescent="0.25">
      <c r="B15" s="58"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1761</v>
      </c>
      <c r="AB15" s="40">
        <v>1735</v>
      </c>
      <c r="AC15" s="40">
        <v>1097</v>
      </c>
      <c r="AD15" s="40">
        <v>1658</v>
      </c>
      <c r="AE15" s="40">
        <v>1600</v>
      </c>
      <c r="AF15" s="40">
        <v>1538</v>
      </c>
      <c r="AG15" s="40">
        <v>827</v>
      </c>
    </row>
    <row r="16" spans="2:33" ht="17.100000000000001" customHeight="1" thickBot="1" x14ac:dyDescent="0.25">
      <c r="B16" s="58"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69</v>
      </c>
      <c r="AB16" s="40">
        <v>57</v>
      </c>
      <c r="AC16" s="40">
        <v>52</v>
      </c>
      <c r="AD16" s="40">
        <v>67</v>
      </c>
      <c r="AE16" s="40">
        <v>77</v>
      </c>
      <c r="AF16" s="40">
        <v>79</v>
      </c>
      <c r="AG16" s="40">
        <v>40</v>
      </c>
    </row>
    <row r="17" spans="2:43" ht="17.100000000000001" customHeight="1" thickBot="1" x14ac:dyDescent="0.25">
      <c r="B17" s="58"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372</v>
      </c>
      <c r="AB17" s="40">
        <v>316</v>
      </c>
      <c r="AC17" s="40">
        <v>217</v>
      </c>
      <c r="AD17" s="40">
        <v>287</v>
      </c>
      <c r="AE17" s="40">
        <v>293</v>
      </c>
      <c r="AF17" s="40">
        <v>320</v>
      </c>
      <c r="AG17" s="40">
        <v>169</v>
      </c>
    </row>
    <row r="18" spans="2:43" ht="17.100000000000001" customHeight="1" thickBot="1" x14ac:dyDescent="0.25">
      <c r="B18" s="58" t="s">
        <v>167</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1027</v>
      </c>
      <c r="AB18" s="40">
        <v>1150</v>
      </c>
      <c r="AC18" s="40">
        <v>750</v>
      </c>
      <c r="AD18" s="40">
        <v>921</v>
      </c>
      <c r="AE18" s="40">
        <v>1308</v>
      </c>
      <c r="AF18" s="40">
        <v>1344</v>
      </c>
      <c r="AG18" s="40">
        <v>879</v>
      </c>
    </row>
    <row r="19" spans="2:43" ht="17.100000000000001" customHeight="1" thickBot="1" x14ac:dyDescent="0.25">
      <c r="B19" s="58" t="s">
        <v>168</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196</v>
      </c>
      <c r="AB19" s="40">
        <v>221</v>
      </c>
      <c r="AC19" s="40">
        <v>234</v>
      </c>
      <c r="AD19" s="40">
        <v>198</v>
      </c>
      <c r="AE19" s="40">
        <v>195</v>
      </c>
      <c r="AF19" s="40">
        <v>207</v>
      </c>
      <c r="AG19" s="40">
        <v>124</v>
      </c>
    </row>
    <row r="20" spans="2:43" ht="17.100000000000001" customHeight="1" thickBot="1" x14ac:dyDescent="0.25">
      <c r="B20" s="58" t="s">
        <v>169</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57</v>
      </c>
      <c r="AB20" s="40">
        <v>71</v>
      </c>
      <c r="AC20" s="40">
        <v>38</v>
      </c>
      <c r="AD20" s="40">
        <v>65</v>
      </c>
      <c r="AE20" s="40">
        <v>78</v>
      </c>
      <c r="AF20" s="40">
        <v>74</v>
      </c>
      <c r="AG20" s="40">
        <v>40</v>
      </c>
    </row>
    <row r="21" spans="2:43" ht="17.100000000000001" customHeight="1" thickBot="1" x14ac:dyDescent="0.25">
      <c r="B21" s="58"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256</v>
      </c>
      <c r="AB21" s="40">
        <v>321</v>
      </c>
      <c r="AC21" s="40">
        <v>213</v>
      </c>
      <c r="AD21" s="40">
        <v>263</v>
      </c>
      <c r="AE21" s="40">
        <v>247</v>
      </c>
      <c r="AF21" s="40">
        <v>277</v>
      </c>
      <c r="AG21" s="40">
        <v>181</v>
      </c>
    </row>
    <row r="22" spans="2:43" ht="17.100000000000001" customHeight="1" thickBot="1" x14ac:dyDescent="0.25">
      <c r="B22" s="58"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41</v>
      </c>
      <c r="AB22" s="40">
        <v>27</v>
      </c>
      <c r="AC22" s="40">
        <v>37</v>
      </c>
      <c r="AD22" s="40">
        <v>22</v>
      </c>
      <c r="AE22" s="40">
        <v>25</v>
      </c>
      <c r="AF22" s="40">
        <v>38</v>
      </c>
      <c r="AG22" s="40">
        <v>40</v>
      </c>
    </row>
    <row r="23" spans="2:43" ht="17.100000000000001" customHeight="1" thickBot="1" x14ac:dyDescent="0.25">
      <c r="B23" s="60" t="s">
        <v>22</v>
      </c>
      <c r="C23" s="61">
        <f>SUM(C6:C22)</f>
        <v>4142</v>
      </c>
      <c r="D23" s="61">
        <f t="shared" ref="D23:V23" si="0">SUM(D6:D22)</f>
        <v>4819</v>
      </c>
      <c r="E23" s="61">
        <f t="shared" si="0"/>
        <v>3489</v>
      </c>
      <c r="F23" s="61">
        <f t="shared" si="0"/>
        <v>4983</v>
      </c>
      <c r="G23" s="61">
        <f t="shared" si="0"/>
        <v>5602</v>
      </c>
      <c r="H23" s="61">
        <f t="shared" si="0"/>
        <v>6200</v>
      </c>
      <c r="I23" s="61">
        <f t="shared" si="0"/>
        <v>4631</v>
      </c>
      <c r="J23" s="61">
        <f t="shared" si="0"/>
        <v>6060</v>
      </c>
      <c r="K23" s="61">
        <f t="shared" si="0"/>
        <v>7352</v>
      </c>
      <c r="L23" s="61">
        <f t="shared" si="0"/>
        <v>9604</v>
      </c>
      <c r="M23" s="61">
        <f t="shared" si="0"/>
        <v>6363</v>
      </c>
      <c r="N23" s="61">
        <f t="shared" si="0"/>
        <v>9370</v>
      </c>
      <c r="O23" s="61">
        <f t="shared" si="0"/>
        <v>10523</v>
      </c>
      <c r="P23" s="61">
        <f t="shared" si="0"/>
        <v>12077</v>
      </c>
      <c r="Q23" s="61">
        <f t="shared" si="0"/>
        <v>7659</v>
      </c>
      <c r="R23" s="61">
        <f t="shared" si="0"/>
        <v>10481</v>
      </c>
      <c r="S23" s="61">
        <f t="shared" si="0"/>
        <v>13130</v>
      </c>
      <c r="T23" s="61">
        <f t="shared" si="0"/>
        <v>13874</v>
      </c>
      <c r="U23" s="61">
        <f t="shared" si="0"/>
        <v>8166</v>
      </c>
      <c r="V23" s="61">
        <f t="shared" si="0"/>
        <v>11238</v>
      </c>
      <c r="W23" s="61">
        <f>SUM(W6:W22)</f>
        <v>10074</v>
      </c>
      <c r="X23" s="61">
        <f t="shared" ref="X23:Z23" si="1">SUM(X6:X22)</f>
        <v>10683</v>
      </c>
      <c r="Y23" s="61">
        <f t="shared" si="1"/>
        <v>7364</v>
      </c>
      <c r="Z23" s="61">
        <f t="shared" si="1"/>
        <v>11085</v>
      </c>
      <c r="AA23" s="61">
        <v>8936</v>
      </c>
      <c r="AB23" s="61">
        <v>9275</v>
      </c>
      <c r="AC23" s="61">
        <v>5973</v>
      </c>
      <c r="AD23" s="61">
        <v>8045</v>
      </c>
      <c r="AE23" s="61">
        <f>SUM(AE6:AE22)</f>
        <v>9013</v>
      </c>
      <c r="AF23" s="61">
        <f>SUM(AF6:AF22)</f>
        <v>9185</v>
      </c>
      <c r="AG23" s="61">
        <f>SUM(AG6:AG22)</f>
        <v>5791</v>
      </c>
    </row>
    <row r="24" spans="2:43" ht="27" customHeight="1" x14ac:dyDescent="0.2">
      <c r="T24" s="81" t="s">
        <v>108</v>
      </c>
      <c r="U24" s="82"/>
      <c r="V24" s="82"/>
      <c r="W24" s="82"/>
      <c r="X24" s="82"/>
      <c r="Y24" s="82"/>
      <c r="Z24" s="82"/>
      <c r="AA24" s="82"/>
      <c r="AB24" s="82"/>
      <c r="AC24" s="82"/>
      <c r="AD24" s="82"/>
      <c r="AE24" s="82"/>
      <c r="AF24" s="82"/>
      <c r="AG24" s="82"/>
      <c r="AH24" s="82"/>
      <c r="AI24" s="82"/>
      <c r="AJ24" s="82"/>
      <c r="AK24" s="82"/>
      <c r="AL24" s="82"/>
      <c r="AM24" s="82"/>
      <c r="AN24" s="82"/>
      <c r="AO24" s="82"/>
      <c r="AP24" s="82"/>
    </row>
    <row r="25" spans="2:43" ht="49.5" customHeight="1" x14ac:dyDescent="0.2">
      <c r="B25" s="62"/>
      <c r="C25" s="62"/>
      <c r="D25" s="62"/>
      <c r="E25" s="62"/>
      <c r="F25"/>
      <c r="G25"/>
      <c r="H25"/>
      <c r="I25"/>
      <c r="J25"/>
      <c r="K25"/>
      <c r="L25"/>
      <c r="M25"/>
      <c r="N25"/>
      <c r="O25"/>
      <c r="P25"/>
      <c r="Q25"/>
      <c r="R25"/>
      <c r="S25"/>
      <c r="T25"/>
      <c r="U25"/>
      <c r="V25"/>
      <c r="W25"/>
      <c r="X25"/>
      <c r="Y25"/>
      <c r="Z25"/>
      <c r="AA25"/>
      <c r="AB25"/>
      <c r="AC25"/>
      <c r="AD25"/>
      <c r="AE25" s="84"/>
      <c r="AF25" s="83"/>
      <c r="AG25" s="83"/>
      <c r="AH25" s="83"/>
      <c r="AI25" s="83"/>
      <c r="AJ25" s="83"/>
      <c r="AK25" s="83"/>
      <c r="AL25" s="83"/>
      <c r="AM25" s="83"/>
      <c r="AN25" s="83"/>
      <c r="AO25" s="83"/>
      <c r="AP25" s="83"/>
      <c r="AQ25" s="83"/>
    </row>
    <row r="27" spans="2:43" ht="39" customHeight="1" x14ac:dyDescent="0.2">
      <c r="C27" s="39" t="s">
        <v>29</v>
      </c>
      <c r="D27" s="39" t="s">
        <v>31</v>
      </c>
      <c r="E27" s="39" t="s">
        <v>34</v>
      </c>
      <c r="F27" s="65" t="s">
        <v>36</v>
      </c>
      <c r="G27" s="39" t="s">
        <v>38</v>
      </c>
      <c r="H27" s="39" t="s">
        <v>45</v>
      </c>
      <c r="I27" s="39" t="s">
        <v>57</v>
      </c>
      <c r="J27" s="65" t="s">
        <v>59</v>
      </c>
      <c r="K27" s="39" t="s">
        <v>61</v>
      </c>
      <c r="L27" s="39" t="s">
        <v>63</v>
      </c>
      <c r="M27" s="39" t="s">
        <v>65</v>
      </c>
      <c r="N27" s="65" t="s">
        <v>72</v>
      </c>
      <c r="O27" s="39" t="s">
        <v>75</v>
      </c>
      <c r="P27" s="39" t="s">
        <v>82</v>
      </c>
      <c r="Q27" s="39" t="s">
        <v>88</v>
      </c>
      <c r="R27" s="65" t="s">
        <v>90</v>
      </c>
      <c r="S27" s="39" t="s">
        <v>95</v>
      </c>
      <c r="T27" s="39" t="s">
        <v>99</v>
      </c>
      <c r="U27" s="39" t="s">
        <v>102</v>
      </c>
      <c r="V27" s="65" t="s">
        <v>104</v>
      </c>
      <c r="W27" s="39" t="s">
        <v>107</v>
      </c>
      <c r="X27" s="39" t="s">
        <v>114</v>
      </c>
      <c r="Y27" s="39" t="s">
        <v>117</v>
      </c>
      <c r="Z27" s="65" t="s">
        <v>121</v>
      </c>
      <c r="AA27" s="39" t="s">
        <v>257</v>
      </c>
      <c r="AB27" s="39" t="s">
        <v>266</v>
      </c>
      <c r="AC27" s="39" t="s">
        <v>274</v>
      </c>
    </row>
    <row r="28" spans="2:43" ht="17.100000000000001" customHeight="1" thickBot="1" x14ac:dyDescent="0.25">
      <c r="B28" s="58"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C45" si="4">+(AE6-AA6)/AA6</f>
        <v>5.7860900058445353E-2</v>
      </c>
      <c r="AB28" s="36">
        <f t="shared" si="4"/>
        <v>-3.0718595721338452E-2</v>
      </c>
      <c r="AC28" s="36">
        <f t="shared" si="4"/>
        <v>2.5041736227045075E-3</v>
      </c>
    </row>
    <row r="29" spans="2:43" ht="17.100000000000001" customHeight="1" thickBot="1" x14ac:dyDescent="0.25">
      <c r="B29" s="58"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-0.12831858407079647</v>
      </c>
      <c r="AB29" s="36">
        <f t="shared" si="4"/>
        <v>-4.9107142857142856E-2</v>
      </c>
      <c r="AC29" s="36">
        <f t="shared" si="4"/>
        <v>0.112</v>
      </c>
    </row>
    <row r="30" spans="2:43" ht="17.100000000000001" customHeight="1" thickBot="1" x14ac:dyDescent="0.25">
      <c r="B30" s="58" t="s">
        <v>166</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-0.20481927710843373</v>
      </c>
      <c r="AB30" s="36">
        <f t="shared" si="4"/>
        <v>-0.29130434782608694</v>
      </c>
      <c r="AC30" s="36">
        <f t="shared" si="4"/>
        <v>0</v>
      </c>
    </row>
    <row r="31" spans="2:43" ht="17.100000000000001" customHeight="1" thickBot="1" x14ac:dyDescent="0.25">
      <c r="B31" s="58"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-7.3118279569892475E-2</v>
      </c>
      <c r="AB31" s="36">
        <f t="shared" si="4"/>
        <v>-0.14319248826291081</v>
      </c>
      <c r="AC31" s="36">
        <f t="shared" si="4"/>
        <v>-0.13479623824451412</v>
      </c>
    </row>
    <row r="32" spans="2:43" ht="17.100000000000001" customHeight="1" thickBot="1" x14ac:dyDescent="0.25">
      <c r="B32" s="58"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-0.29943502824858759</v>
      </c>
      <c r="AB32" s="36">
        <f t="shared" si="4"/>
        <v>-0.13017751479289941</v>
      </c>
      <c r="AC32" s="36">
        <f t="shared" si="4"/>
        <v>-8.2644628099173556E-2</v>
      </c>
    </row>
    <row r="33" spans="2:29" ht="17.100000000000001" customHeight="1" thickBot="1" x14ac:dyDescent="0.25">
      <c r="B33" s="58"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-0.30232558139534882</v>
      </c>
      <c r="AB33" s="36">
        <f t="shared" si="4"/>
        <v>-0.27777777777777779</v>
      </c>
      <c r="AC33" s="36">
        <f t="shared" si="4"/>
        <v>-7.6923076923076927E-2</v>
      </c>
    </row>
    <row r="34" spans="2:29" ht="17.100000000000001" customHeight="1" thickBot="1" x14ac:dyDescent="0.25">
      <c r="B34" s="58"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0.1463963963963964</v>
      </c>
      <c r="AB34" s="36">
        <f t="shared" si="4"/>
        <v>0.28187919463087246</v>
      </c>
      <c r="AC34" s="36">
        <f t="shared" si="4"/>
        <v>0.4541832669322709</v>
      </c>
    </row>
    <row r="35" spans="2:29" ht="17.100000000000001" customHeight="1" thickBot="1" x14ac:dyDescent="0.25">
      <c r="B35" s="58"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-7.5471698113207548E-3</v>
      </c>
      <c r="AB35" s="36">
        <f t="shared" si="4"/>
        <v>-0.17793594306049823</v>
      </c>
      <c r="AC35" s="36">
        <f t="shared" si="4"/>
        <v>-0.35023041474654376</v>
      </c>
    </row>
    <row r="36" spans="2:29" ht="17.100000000000001" customHeight="1" thickBot="1" x14ac:dyDescent="0.25">
      <c r="B36" s="58"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92">
        <v>-0.21264367816091953</v>
      </c>
      <c r="V36" s="92">
        <v>0.14845605700712589</v>
      </c>
      <c r="W36" s="92">
        <v>0.30552546045503792</v>
      </c>
      <c r="X36" s="92">
        <v>5.9676044330775786E-3</v>
      </c>
      <c r="Y36" s="92">
        <v>0.24087591240875914</v>
      </c>
      <c r="Z36" s="92">
        <v>0.22543950361944157</v>
      </c>
      <c r="AA36" s="36">
        <f t="shared" si="4"/>
        <v>2.9066171923314781E-2</v>
      </c>
      <c r="AB36" s="36">
        <f t="shared" si="4"/>
        <v>5.7498518079430939E-2</v>
      </c>
      <c r="AC36" s="36">
        <f t="shared" si="4"/>
        <v>0.16152263374485595</v>
      </c>
    </row>
    <row r="37" spans="2:29" ht="17.100000000000001" customHeight="1" thickBot="1" x14ac:dyDescent="0.25">
      <c r="B37" s="58"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-9.1425326519023284E-2</v>
      </c>
      <c r="AB37" s="36">
        <f t="shared" si="4"/>
        <v>-0.11354466858789625</v>
      </c>
      <c r="AC37" s="36">
        <f t="shared" si="4"/>
        <v>-0.24612579762989972</v>
      </c>
    </row>
    <row r="38" spans="2:29" ht="17.100000000000001" customHeight="1" thickBot="1" x14ac:dyDescent="0.25">
      <c r="B38" s="58"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0.11594202898550725</v>
      </c>
      <c r="AB38" s="36">
        <f t="shared" si="4"/>
        <v>0.38596491228070173</v>
      </c>
      <c r="AC38" s="36">
        <f t="shared" si="4"/>
        <v>-0.23076923076923078</v>
      </c>
    </row>
    <row r="39" spans="2:29" ht="17.100000000000001" customHeight="1" thickBot="1" x14ac:dyDescent="0.25">
      <c r="B39" s="58"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-0.21236559139784947</v>
      </c>
      <c r="AB39" s="36">
        <f t="shared" si="4"/>
        <v>1.2658227848101266E-2</v>
      </c>
      <c r="AC39" s="36">
        <f t="shared" si="4"/>
        <v>-0.22119815668202766</v>
      </c>
    </row>
    <row r="40" spans="2:29" ht="17.100000000000001" customHeight="1" thickBot="1" x14ac:dyDescent="0.25">
      <c r="B40" s="58" t="s">
        <v>167</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0.2736124634858812</v>
      </c>
      <c r="AB40" s="36">
        <f t="shared" si="4"/>
        <v>0.16869565217391305</v>
      </c>
      <c r="AC40" s="36">
        <f t="shared" si="4"/>
        <v>0.17199999999999999</v>
      </c>
    </row>
    <row r="41" spans="2:29" ht="17.100000000000001" customHeight="1" thickBot="1" x14ac:dyDescent="0.25">
      <c r="B41" s="58" t="s">
        <v>168</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-5.1020408163265302E-3</v>
      </c>
      <c r="AB41" s="36">
        <f t="shared" si="4"/>
        <v>-6.3348416289592757E-2</v>
      </c>
      <c r="AC41" s="36">
        <f t="shared" si="4"/>
        <v>-0.47008547008547008</v>
      </c>
    </row>
    <row r="42" spans="2:29" ht="17.100000000000001" customHeight="1" thickBot="1" x14ac:dyDescent="0.25">
      <c r="B42" s="58" t="s">
        <v>169</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0.36842105263157893</v>
      </c>
      <c r="AB42" s="36">
        <f t="shared" si="4"/>
        <v>4.2253521126760563E-2</v>
      </c>
      <c r="AC42" s="36">
        <f t="shared" si="4"/>
        <v>5.2631578947368418E-2</v>
      </c>
    </row>
    <row r="43" spans="2:29" ht="17.100000000000001" customHeight="1" thickBot="1" x14ac:dyDescent="0.25">
      <c r="B43" s="58"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-3.515625E-2</v>
      </c>
      <c r="AB43" s="36">
        <f t="shared" si="4"/>
        <v>-0.13707165109034267</v>
      </c>
      <c r="AC43" s="36">
        <f t="shared" si="4"/>
        <v>-0.15023474178403756</v>
      </c>
    </row>
    <row r="44" spans="2:29" ht="17.100000000000001" customHeight="1" thickBot="1" x14ac:dyDescent="0.25">
      <c r="B44" s="58"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-0.3902439024390244</v>
      </c>
      <c r="AB44" s="36">
        <f t="shared" si="4"/>
        <v>0.40740740740740738</v>
      </c>
      <c r="AC44" s="36">
        <f t="shared" si="4"/>
        <v>8.1081081081081086E-2</v>
      </c>
    </row>
    <row r="45" spans="2:29" ht="17.100000000000001" customHeight="1" thickBot="1" x14ac:dyDescent="0.25">
      <c r="B45" s="60" t="s">
        <v>22</v>
      </c>
      <c r="C45" s="68">
        <f t="shared" si="5"/>
        <v>0.35248672139063253</v>
      </c>
      <c r="D45" s="68">
        <f t="shared" si="5"/>
        <v>0.28657397800373524</v>
      </c>
      <c r="E45" s="68">
        <f t="shared" si="5"/>
        <v>0.32731441673832046</v>
      </c>
      <c r="F45" s="68">
        <f t="shared" si="5"/>
        <v>0.21613485851896447</v>
      </c>
      <c r="G45" s="68">
        <f t="shared" si="5"/>
        <v>0.31238843270260619</v>
      </c>
      <c r="H45" s="68">
        <f t="shared" si="5"/>
        <v>0.54903225806451617</v>
      </c>
      <c r="I45" s="68">
        <f t="shared" si="5"/>
        <v>0.37400129561649753</v>
      </c>
      <c r="J45" s="68">
        <f t="shared" si="5"/>
        <v>0.54620462046204621</v>
      </c>
      <c r="K45" s="68">
        <f t="shared" si="5"/>
        <v>0.43131120783460281</v>
      </c>
      <c r="L45" s="68">
        <f t="shared" si="5"/>
        <v>0.257496876301541</v>
      </c>
      <c r="M45" s="68">
        <f>+(Q23-M23)/M23</f>
        <v>0.20367751060820369</v>
      </c>
      <c r="N45" s="68">
        <f t="shared" si="5"/>
        <v>0.11856990394877268</v>
      </c>
      <c r="O45" s="68">
        <f t="shared" si="5"/>
        <v>0.24774303905730305</v>
      </c>
      <c r="P45" s="68">
        <f t="shared" si="5"/>
        <v>0.14879523060362673</v>
      </c>
      <c r="Q45" s="68">
        <f t="shared" si="5"/>
        <v>6.6196631414022725E-2</v>
      </c>
      <c r="R45" s="68">
        <f t="shared" si="5"/>
        <v>7.222593264001527E-2</v>
      </c>
      <c r="S45" s="68">
        <f t="shared" si="3"/>
        <v>-0.23274942878903274</v>
      </c>
      <c r="T45" s="68">
        <f t="shared" si="3"/>
        <v>-0.22999855845466341</v>
      </c>
      <c r="U45" s="93">
        <v>-0.2047514082782268</v>
      </c>
      <c r="V45" s="93">
        <v>-0.10847125823100195</v>
      </c>
      <c r="W45" s="93">
        <v>8.3184435179670432E-2</v>
      </c>
      <c r="X45" s="93">
        <v>3.2949546007675745E-2</v>
      </c>
      <c r="Y45" s="93">
        <v>0.2309824453341546</v>
      </c>
      <c r="Z45" s="93">
        <v>7.9648667531689796E-2</v>
      </c>
      <c r="AA45" s="68">
        <f t="shared" si="4"/>
        <v>8.6168307967770807E-3</v>
      </c>
      <c r="AB45" s="68">
        <f t="shared" si="4"/>
        <v>-9.7035040431266845E-3</v>
      </c>
      <c r="AC45" s="68">
        <f t="shared" si="4"/>
        <v>-3.0470450359953122E-2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V88"/>
  <sheetViews>
    <sheetView zoomScaleNormal="100" workbookViewId="0"/>
  </sheetViews>
  <sheetFormatPr baseColWidth="10" defaultColWidth="11.42578125" defaultRowHeight="12.75" x14ac:dyDescent="0.2"/>
  <cols>
    <col min="1" max="1" width="11.42578125" style="12"/>
    <col min="2" max="2" width="32" style="12" customWidth="1"/>
    <col min="3" max="16" width="12.28515625" style="12" customWidth="1"/>
    <col min="17" max="17" width="12.140625" style="12" customWidth="1"/>
    <col min="18" max="19" width="12.28515625" style="12" hidden="1" customWidth="1"/>
    <col min="20" max="20" width="11.28515625" style="12" hidden="1" customWidth="1"/>
    <col min="21" max="21" width="9.85546875" style="12" hidden="1" customWidth="1"/>
    <col min="22" max="22" width="13.5703125" style="12" hidden="1" customWidth="1"/>
    <col min="23" max="53" width="12.28515625" style="12" customWidth="1"/>
    <col min="54" max="16384" width="11.42578125" style="12"/>
  </cols>
  <sheetData>
    <row r="2" spans="2:9" ht="40.5" customHeight="1" x14ac:dyDescent="0.2">
      <c r="B2" s="10"/>
      <c r="C2" s="56"/>
    </row>
    <row r="3" spans="2:9" ht="27.95" customHeight="1" x14ac:dyDescent="0.2">
      <c r="B3" s="57"/>
      <c r="C3" s="56"/>
    </row>
    <row r="4" spans="2:9" ht="15" x14ac:dyDescent="0.2">
      <c r="B4" s="57"/>
      <c r="C4" s="56"/>
    </row>
    <row r="5" spans="2:9" ht="39" customHeight="1" x14ac:dyDescent="0.2">
      <c r="C5" s="38" t="s">
        <v>175</v>
      </c>
      <c r="D5" s="38" t="s">
        <v>236</v>
      </c>
      <c r="E5" s="38" t="s">
        <v>245</v>
      </c>
      <c r="F5" s="64" t="s">
        <v>247</v>
      </c>
      <c r="G5" s="38" t="s">
        <v>256</v>
      </c>
      <c r="H5" s="38" t="s">
        <v>265</v>
      </c>
      <c r="I5" s="38" t="s">
        <v>273</v>
      </c>
    </row>
    <row r="6" spans="2:9" ht="17.100000000000001" customHeight="1" thickBot="1" x14ac:dyDescent="0.25">
      <c r="B6" s="58" t="s">
        <v>52</v>
      </c>
      <c r="C6" s="40">
        <v>1778</v>
      </c>
      <c r="D6" s="40">
        <v>1795</v>
      </c>
      <c r="E6" s="40">
        <v>1436</v>
      </c>
      <c r="F6" s="40">
        <v>1606</v>
      </c>
      <c r="G6" s="40">
        <v>1858</v>
      </c>
      <c r="H6" s="40">
        <v>1922</v>
      </c>
      <c r="I6" s="40">
        <v>1303</v>
      </c>
    </row>
    <row r="7" spans="2:9" ht="17.100000000000001" customHeight="1" thickBot="1" x14ac:dyDescent="0.25">
      <c r="B7" s="58" t="s">
        <v>53</v>
      </c>
      <c r="C7" s="40">
        <v>214</v>
      </c>
      <c r="D7" s="40">
        <v>218</v>
      </c>
      <c r="E7" s="40">
        <v>251</v>
      </c>
      <c r="F7" s="40">
        <v>190</v>
      </c>
      <c r="G7" s="40">
        <v>234</v>
      </c>
      <c r="H7" s="40">
        <v>267</v>
      </c>
      <c r="I7" s="40">
        <v>164</v>
      </c>
    </row>
    <row r="8" spans="2:9" ht="17.100000000000001" customHeight="1" thickBot="1" x14ac:dyDescent="0.25">
      <c r="B8" s="58" t="s">
        <v>166</v>
      </c>
      <c r="C8" s="40">
        <v>214</v>
      </c>
      <c r="D8" s="40">
        <v>206</v>
      </c>
      <c r="E8" s="40">
        <v>131</v>
      </c>
      <c r="F8" s="40">
        <v>192</v>
      </c>
      <c r="G8" s="40">
        <v>202</v>
      </c>
      <c r="H8" s="40">
        <v>205</v>
      </c>
      <c r="I8" s="40">
        <v>140</v>
      </c>
    </row>
    <row r="9" spans="2:9" ht="17.100000000000001" customHeight="1" thickBot="1" x14ac:dyDescent="0.25">
      <c r="B9" s="58" t="s">
        <v>47</v>
      </c>
      <c r="C9" s="40">
        <v>445</v>
      </c>
      <c r="D9" s="40">
        <v>367</v>
      </c>
      <c r="E9" s="40">
        <v>267</v>
      </c>
      <c r="F9" s="40">
        <v>272</v>
      </c>
      <c r="G9" s="40">
        <v>338</v>
      </c>
      <c r="H9" s="40">
        <v>315</v>
      </c>
      <c r="I9" s="40">
        <v>256</v>
      </c>
    </row>
    <row r="10" spans="2:9" ht="17.100000000000001" customHeight="1" thickBot="1" x14ac:dyDescent="0.25">
      <c r="B10" s="58" t="s">
        <v>8</v>
      </c>
      <c r="C10" s="40">
        <v>751</v>
      </c>
      <c r="D10" s="40">
        <v>738</v>
      </c>
      <c r="E10" s="40">
        <v>624</v>
      </c>
      <c r="F10" s="40">
        <v>650</v>
      </c>
      <c r="G10" s="40">
        <v>676</v>
      </c>
      <c r="H10" s="40">
        <v>720</v>
      </c>
      <c r="I10" s="40">
        <v>514</v>
      </c>
    </row>
    <row r="11" spans="2:9" ht="17.100000000000001" customHeight="1" thickBot="1" x14ac:dyDescent="0.25">
      <c r="B11" s="58" t="s">
        <v>9</v>
      </c>
      <c r="C11" s="40">
        <v>139</v>
      </c>
      <c r="D11" s="40">
        <v>215</v>
      </c>
      <c r="E11" s="40">
        <v>105</v>
      </c>
      <c r="F11" s="40">
        <v>100</v>
      </c>
      <c r="G11" s="40">
        <v>109</v>
      </c>
      <c r="H11" s="40">
        <v>144</v>
      </c>
      <c r="I11" s="40">
        <v>85</v>
      </c>
    </row>
    <row r="12" spans="2:9" ht="17.100000000000001" customHeight="1" thickBot="1" x14ac:dyDescent="0.25">
      <c r="B12" s="58" t="s">
        <v>54</v>
      </c>
      <c r="C12" s="40">
        <v>455</v>
      </c>
      <c r="D12" s="40">
        <v>432</v>
      </c>
      <c r="E12" s="40">
        <v>304</v>
      </c>
      <c r="F12" s="40">
        <v>438</v>
      </c>
      <c r="G12" s="40">
        <v>502</v>
      </c>
      <c r="H12" s="40">
        <v>438</v>
      </c>
      <c r="I12" s="40">
        <v>289</v>
      </c>
    </row>
    <row r="13" spans="2:9" ht="17.100000000000001" customHeight="1" thickBot="1" x14ac:dyDescent="0.25">
      <c r="B13" s="58" t="s">
        <v>49</v>
      </c>
      <c r="C13" s="40">
        <v>404</v>
      </c>
      <c r="D13" s="40">
        <v>476</v>
      </c>
      <c r="E13" s="40">
        <v>292</v>
      </c>
      <c r="F13" s="40">
        <v>336</v>
      </c>
      <c r="G13" s="40">
        <v>402</v>
      </c>
      <c r="H13" s="40">
        <v>351</v>
      </c>
      <c r="I13" s="40">
        <v>262</v>
      </c>
    </row>
    <row r="14" spans="2:9" ht="17.100000000000001" customHeight="1" thickBot="1" x14ac:dyDescent="0.25">
      <c r="B14" s="58" t="s">
        <v>26</v>
      </c>
      <c r="C14" s="40">
        <v>2437</v>
      </c>
      <c r="D14" s="40">
        <v>2624</v>
      </c>
      <c r="E14" s="40">
        <v>1951</v>
      </c>
      <c r="F14" s="40">
        <v>2386</v>
      </c>
      <c r="G14" s="40">
        <v>2410</v>
      </c>
      <c r="H14" s="40">
        <v>2414</v>
      </c>
      <c r="I14" s="40">
        <v>1724</v>
      </c>
    </row>
    <row r="15" spans="2:9" ht="17.100000000000001" customHeight="1" thickBot="1" x14ac:dyDescent="0.25">
      <c r="B15" s="58" t="s">
        <v>48</v>
      </c>
      <c r="C15" s="40">
        <v>1553</v>
      </c>
      <c r="D15" s="40">
        <v>1760</v>
      </c>
      <c r="E15" s="40">
        <v>1317</v>
      </c>
      <c r="F15" s="40">
        <v>1552</v>
      </c>
      <c r="G15" s="40">
        <v>1863</v>
      </c>
      <c r="H15" s="40">
        <v>1524</v>
      </c>
      <c r="I15" s="40">
        <v>935</v>
      </c>
    </row>
    <row r="16" spans="2:9" ht="17.100000000000001" customHeight="1" thickBot="1" x14ac:dyDescent="0.25">
      <c r="B16" s="58" t="s">
        <v>21</v>
      </c>
      <c r="C16" s="40">
        <v>126</v>
      </c>
      <c r="D16" s="40">
        <v>123</v>
      </c>
      <c r="E16" s="40">
        <v>92</v>
      </c>
      <c r="F16" s="40">
        <v>107</v>
      </c>
      <c r="G16" s="40">
        <v>128</v>
      </c>
      <c r="H16" s="40">
        <v>112</v>
      </c>
      <c r="I16" s="40">
        <v>58</v>
      </c>
    </row>
    <row r="17" spans="2:9" ht="17.100000000000001" customHeight="1" thickBot="1" x14ac:dyDescent="0.25">
      <c r="B17" s="58" t="s">
        <v>10</v>
      </c>
      <c r="C17" s="40">
        <v>465</v>
      </c>
      <c r="D17" s="40">
        <v>447</v>
      </c>
      <c r="E17" s="40">
        <v>320</v>
      </c>
      <c r="F17" s="40">
        <v>435</v>
      </c>
      <c r="G17" s="40">
        <v>447</v>
      </c>
      <c r="H17" s="40">
        <v>458</v>
      </c>
      <c r="I17" s="40">
        <v>306</v>
      </c>
    </row>
    <row r="18" spans="2:9" ht="17.100000000000001" customHeight="1" thickBot="1" x14ac:dyDescent="0.25">
      <c r="B18" s="58" t="s">
        <v>167</v>
      </c>
      <c r="C18" s="40">
        <v>1037</v>
      </c>
      <c r="D18" s="40">
        <v>1178</v>
      </c>
      <c r="E18" s="40">
        <v>780</v>
      </c>
      <c r="F18" s="40">
        <v>1044</v>
      </c>
      <c r="G18" s="40">
        <v>1005</v>
      </c>
      <c r="H18" s="40">
        <v>999</v>
      </c>
      <c r="I18" s="40">
        <v>774</v>
      </c>
    </row>
    <row r="19" spans="2:9" ht="17.100000000000001" customHeight="1" thickBot="1" x14ac:dyDescent="0.25">
      <c r="B19" s="58" t="s">
        <v>168</v>
      </c>
      <c r="C19" s="40">
        <v>592</v>
      </c>
      <c r="D19" s="40">
        <v>623</v>
      </c>
      <c r="E19" s="40">
        <v>497</v>
      </c>
      <c r="F19" s="40">
        <v>527</v>
      </c>
      <c r="G19" s="40">
        <v>543</v>
      </c>
      <c r="H19" s="40">
        <v>546</v>
      </c>
      <c r="I19" s="40">
        <v>339</v>
      </c>
    </row>
    <row r="20" spans="2:9" ht="17.100000000000001" customHeight="1" thickBot="1" x14ac:dyDescent="0.25">
      <c r="B20" s="58" t="s">
        <v>169</v>
      </c>
      <c r="C20" s="40">
        <v>68</v>
      </c>
      <c r="D20" s="40">
        <v>64</v>
      </c>
      <c r="E20" s="40">
        <v>55</v>
      </c>
      <c r="F20" s="40">
        <v>60</v>
      </c>
      <c r="G20" s="40">
        <v>68</v>
      </c>
      <c r="H20" s="40">
        <v>68</v>
      </c>
      <c r="I20" s="40">
        <v>47</v>
      </c>
    </row>
    <row r="21" spans="2:9" ht="17.100000000000001" customHeight="1" thickBot="1" x14ac:dyDescent="0.25">
      <c r="B21" s="58" t="s">
        <v>51</v>
      </c>
      <c r="C21" s="40">
        <v>213</v>
      </c>
      <c r="D21" s="40">
        <v>255</v>
      </c>
      <c r="E21" s="40">
        <v>185</v>
      </c>
      <c r="F21" s="40">
        <v>210</v>
      </c>
      <c r="G21" s="40">
        <v>234</v>
      </c>
      <c r="H21" s="40">
        <v>243</v>
      </c>
      <c r="I21" s="40">
        <v>153</v>
      </c>
    </row>
    <row r="22" spans="2:9" ht="17.100000000000001" customHeight="1" thickBot="1" x14ac:dyDescent="0.25">
      <c r="B22" s="58" t="s">
        <v>11</v>
      </c>
      <c r="C22" s="40">
        <v>74</v>
      </c>
      <c r="D22" s="40">
        <v>53</v>
      </c>
      <c r="E22" s="40">
        <v>52</v>
      </c>
      <c r="F22" s="40">
        <v>56</v>
      </c>
      <c r="G22" s="40">
        <v>53</v>
      </c>
      <c r="H22" s="40">
        <v>90</v>
      </c>
      <c r="I22" s="40">
        <v>48</v>
      </c>
    </row>
    <row r="23" spans="2:9" ht="17.100000000000001" customHeight="1" thickBot="1" x14ac:dyDescent="0.25">
      <c r="B23" s="60" t="s">
        <v>22</v>
      </c>
      <c r="C23" s="61">
        <f t="shared" ref="C23:H23" si="0">SUM(C6:C22)</f>
        <v>10965</v>
      </c>
      <c r="D23" s="61">
        <f t="shared" si="0"/>
        <v>11574</v>
      </c>
      <c r="E23" s="61">
        <f t="shared" si="0"/>
        <v>8659</v>
      </c>
      <c r="F23" s="61">
        <f t="shared" si="0"/>
        <v>10161</v>
      </c>
      <c r="G23" s="61">
        <f t="shared" si="0"/>
        <v>11072</v>
      </c>
      <c r="H23" s="61">
        <f t="shared" si="0"/>
        <v>10816</v>
      </c>
      <c r="I23" s="61">
        <f>SUM(I6:I22)</f>
        <v>7397</v>
      </c>
    </row>
    <row r="24" spans="2:9" x14ac:dyDescent="0.2">
      <c r="I24" s="13"/>
    </row>
    <row r="25" spans="2:9" ht="39" customHeight="1" x14ac:dyDescent="0.2">
      <c r="B25" s="126"/>
      <c r="C25" s="126"/>
      <c r="D25" s="126"/>
      <c r="E25" s="126"/>
      <c r="F25" s="125"/>
    </row>
    <row r="26" spans="2:9" ht="15" customHeight="1" x14ac:dyDescent="0.2"/>
    <row r="27" spans="2:9" ht="15" customHeight="1" x14ac:dyDescent="0.2">
      <c r="B27" s="57"/>
    </row>
    <row r="28" spans="2:9" ht="15" customHeight="1" x14ac:dyDescent="0.2"/>
    <row r="29" spans="2:9" ht="39" customHeight="1" x14ac:dyDescent="0.2">
      <c r="C29" s="39" t="s">
        <v>257</v>
      </c>
      <c r="D29" s="39" t="s">
        <v>266</v>
      </c>
      <c r="E29" s="39" t="s">
        <v>274</v>
      </c>
    </row>
    <row r="30" spans="2:9" ht="17.100000000000001" customHeight="1" thickBot="1" x14ac:dyDescent="0.25">
      <c r="B30" s="58" t="s">
        <v>52</v>
      </c>
      <c r="C30" s="36">
        <f t="shared" ref="C30:E47" si="1">+(G6-C6)/C6</f>
        <v>4.4994375703037118E-2</v>
      </c>
      <c r="D30" s="36">
        <f t="shared" si="1"/>
        <v>7.0752089136490254E-2</v>
      </c>
      <c r="E30" s="36">
        <f t="shared" si="1"/>
        <v>-9.2618384401114209E-2</v>
      </c>
    </row>
    <row r="31" spans="2:9" ht="17.100000000000001" customHeight="1" thickBot="1" x14ac:dyDescent="0.25">
      <c r="B31" s="58" t="s">
        <v>53</v>
      </c>
      <c r="C31" s="36">
        <f t="shared" si="1"/>
        <v>9.3457943925233641E-2</v>
      </c>
      <c r="D31" s="36">
        <f t="shared" si="1"/>
        <v>0.22477064220183487</v>
      </c>
      <c r="E31" s="36">
        <f t="shared" si="1"/>
        <v>-0.34661354581673309</v>
      </c>
    </row>
    <row r="32" spans="2:9" ht="17.100000000000001" customHeight="1" thickBot="1" x14ac:dyDescent="0.25">
      <c r="B32" s="58" t="s">
        <v>166</v>
      </c>
      <c r="C32" s="36">
        <f t="shared" si="1"/>
        <v>-5.6074766355140186E-2</v>
      </c>
      <c r="D32" s="36">
        <f t="shared" si="1"/>
        <v>-4.8543689320388345E-3</v>
      </c>
      <c r="E32" s="36">
        <f t="shared" si="1"/>
        <v>6.8702290076335881E-2</v>
      </c>
    </row>
    <row r="33" spans="2:5" ht="17.100000000000001" customHeight="1" thickBot="1" x14ac:dyDescent="0.25">
      <c r="B33" s="58" t="s">
        <v>47</v>
      </c>
      <c r="C33" s="36">
        <f t="shared" si="1"/>
        <v>-0.24044943820224718</v>
      </c>
      <c r="D33" s="36">
        <f t="shared" si="1"/>
        <v>-0.14168937329700274</v>
      </c>
      <c r="E33" s="36">
        <f t="shared" si="1"/>
        <v>-4.1198501872659173E-2</v>
      </c>
    </row>
    <row r="34" spans="2:5" ht="17.100000000000001" customHeight="1" thickBot="1" x14ac:dyDescent="0.25">
      <c r="B34" s="58" t="s">
        <v>8</v>
      </c>
      <c r="C34" s="36">
        <f t="shared" si="1"/>
        <v>-9.986684420772303E-2</v>
      </c>
      <c r="D34" s="36">
        <f t="shared" si="1"/>
        <v>-2.4390243902439025E-2</v>
      </c>
      <c r="E34" s="36">
        <f t="shared" si="1"/>
        <v>-0.17628205128205129</v>
      </c>
    </row>
    <row r="35" spans="2:5" ht="17.100000000000001" customHeight="1" thickBot="1" x14ac:dyDescent="0.25">
      <c r="B35" s="58" t="s">
        <v>9</v>
      </c>
      <c r="C35" s="36">
        <f t="shared" si="1"/>
        <v>-0.21582733812949639</v>
      </c>
      <c r="D35" s="36">
        <f t="shared" si="1"/>
        <v>-0.33023255813953489</v>
      </c>
      <c r="E35" s="36">
        <f t="shared" si="1"/>
        <v>-0.19047619047619047</v>
      </c>
    </row>
    <row r="36" spans="2:5" ht="17.100000000000001" customHeight="1" thickBot="1" x14ac:dyDescent="0.25">
      <c r="B36" s="58" t="s">
        <v>54</v>
      </c>
      <c r="C36" s="36">
        <f t="shared" si="1"/>
        <v>0.10329670329670329</v>
      </c>
      <c r="D36" s="36">
        <f t="shared" si="1"/>
        <v>1.3888888888888888E-2</v>
      </c>
      <c r="E36" s="36">
        <f t="shared" si="1"/>
        <v>-4.9342105263157895E-2</v>
      </c>
    </row>
    <row r="37" spans="2:5" ht="17.100000000000001" customHeight="1" thickBot="1" x14ac:dyDescent="0.25">
      <c r="B37" s="58" t="s">
        <v>49</v>
      </c>
      <c r="C37" s="36">
        <f t="shared" si="1"/>
        <v>-4.9504950495049506E-3</v>
      </c>
      <c r="D37" s="36">
        <f t="shared" si="1"/>
        <v>-0.26260504201680673</v>
      </c>
      <c r="E37" s="36">
        <f t="shared" si="1"/>
        <v>-0.10273972602739725</v>
      </c>
    </row>
    <row r="38" spans="2:5" ht="17.100000000000001" customHeight="1" thickBot="1" x14ac:dyDescent="0.25">
      <c r="B38" s="58" t="s">
        <v>26</v>
      </c>
      <c r="C38" s="36">
        <f t="shared" si="1"/>
        <v>-1.107919573245794E-2</v>
      </c>
      <c r="D38" s="36">
        <f t="shared" si="1"/>
        <v>-8.003048780487805E-2</v>
      </c>
      <c r="E38" s="36">
        <f t="shared" si="1"/>
        <v>-0.11635058944131214</v>
      </c>
    </row>
    <row r="39" spans="2:5" ht="17.100000000000001" customHeight="1" thickBot="1" x14ac:dyDescent="0.25">
      <c r="B39" s="58" t="s">
        <v>48</v>
      </c>
      <c r="C39" s="36">
        <f t="shared" si="1"/>
        <v>0.19961365099806824</v>
      </c>
      <c r="D39" s="36">
        <f t="shared" si="1"/>
        <v>-0.13409090909090909</v>
      </c>
      <c r="E39" s="36">
        <f t="shared" si="1"/>
        <v>-0.29005315110098712</v>
      </c>
    </row>
    <row r="40" spans="2:5" ht="17.100000000000001" customHeight="1" thickBot="1" x14ac:dyDescent="0.25">
      <c r="B40" s="58" t="s">
        <v>21</v>
      </c>
      <c r="C40" s="36">
        <f t="shared" si="1"/>
        <v>1.5873015873015872E-2</v>
      </c>
      <c r="D40" s="36">
        <f t="shared" si="1"/>
        <v>-8.943089430894309E-2</v>
      </c>
      <c r="E40" s="36">
        <f t="shared" si="1"/>
        <v>-0.36956521739130432</v>
      </c>
    </row>
    <row r="41" spans="2:5" ht="17.100000000000001" customHeight="1" thickBot="1" x14ac:dyDescent="0.25">
      <c r="B41" s="58" t="s">
        <v>10</v>
      </c>
      <c r="C41" s="36">
        <f t="shared" si="1"/>
        <v>-3.870967741935484E-2</v>
      </c>
      <c r="D41" s="36">
        <f t="shared" si="1"/>
        <v>2.4608501118568233E-2</v>
      </c>
      <c r="E41" s="36">
        <f t="shared" si="1"/>
        <v>-4.3749999999999997E-2</v>
      </c>
    </row>
    <row r="42" spans="2:5" ht="17.100000000000001" customHeight="1" thickBot="1" x14ac:dyDescent="0.25">
      <c r="B42" s="58" t="s">
        <v>167</v>
      </c>
      <c r="C42" s="36">
        <f t="shared" si="1"/>
        <v>-3.0858244937319191E-2</v>
      </c>
      <c r="D42" s="36">
        <f t="shared" si="1"/>
        <v>-0.15195246179966043</v>
      </c>
      <c r="E42" s="36">
        <f t="shared" si="1"/>
        <v>-7.6923076923076927E-3</v>
      </c>
    </row>
    <row r="43" spans="2:5" ht="17.100000000000001" customHeight="1" thickBot="1" x14ac:dyDescent="0.25">
      <c r="B43" s="58" t="s">
        <v>168</v>
      </c>
      <c r="C43" s="36">
        <f t="shared" si="1"/>
        <v>-8.2770270270270271E-2</v>
      </c>
      <c r="D43" s="36">
        <f t="shared" si="1"/>
        <v>-0.12359550561797752</v>
      </c>
      <c r="E43" s="36">
        <f t="shared" si="1"/>
        <v>-0.31790744466800802</v>
      </c>
    </row>
    <row r="44" spans="2:5" ht="17.100000000000001" customHeight="1" thickBot="1" x14ac:dyDescent="0.25">
      <c r="B44" s="58" t="s">
        <v>169</v>
      </c>
      <c r="C44" s="36">
        <f t="shared" si="1"/>
        <v>0</v>
      </c>
      <c r="D44" s="36">
        <f t="shared" si="1"/>
        <v>6.25E-2</v>
      </c>
      <c r="E44" s="36">
        <f t="shared" si="1"/>
        <v>-0.14545454545454545</v>
      </c>
    </row>
    <row r="45" spans="2:5" ht="17.100000000000001" customHeight="1" thickBot="1" x14ac:dyDescent="0.25">
      <c r="B45" s="58" t="s">
        <v>51</v>
      </c>
      <c r="C45" s="36">
        <f t="shared" si="1"/>
        <v>9.8591549295774641E-2</v>
      </c>
      <c r="D45" s="36">
        <f t="shared" si="1"/>
        <v>-4.7058823529411764E-2</v>
      </c>
      <c r="E45" s="36">
        <f t="shared" si="1"/>
        <v>-0.17297297297297298</v>
      </c>
    </row>
    <row r="46" spans="2:5" ht="17.100000000000001" customHeight="1" thickBot="1" x14ac:dyDescent="0.25">
      <c r="B46" s="58" t="s">
        <v>11</v>
      </c>
      <c r="C46" s="36">
        <f t="shared" si="1"/>
        <v>-0.28378378378378377</v>
      </c>
      <c r="D46" s="36">
        <f t="shared" si="1"/>
        <v>0.69811320754716977</v>
      </c>
      <c r="E46" s="36">
        <f t="shared" si="1"/>
        <v>-7.6923076923076927E-2</v>
      </c>
    </row>
    <row r="47" spans="2:5" ht="17.100000000000001" customHeight="1" thickBot="1" x14ac:dyDescent="0.25">
      <c r="B47" s="60" t="s">
        <v>22</v>
      </c>
      <c r="C47" s="69">
        <f t="shared" si="1"/>
        <v>9.7583219334245325E-3</v>
      </c>
      <c r="D47" s="69">
        <f t="shared" si="1"/>
        <v>-6.5491619146362534E-2</v>
      </c>
      <c r="E47" s="69">
        <f t="shared" si="1"/>
        <v>-0.14574431227624438</v>
      </c>
    </row>
    <row r="48" spans="2:5" ht="15.75" customHeight="1" x14ac:dyDescent="0.2"/>
    <row r="49" spans="2:20" ht="15" customHeight="1" x14ac:dyDescent="0.2"/>
    <row r="50" spans="2:20" ht="15" customHeight="1" x14ac:dyDescent="0.2"/>
    <row r="51" spans="2:20" ht="15" customHeight="1" x14ac:dyDescent="0.2"/>
    <row r="52" spans="2:20" ht="15" customHeight="1" x14ac:dyDescent="0.2"/>
    <row r="53" spans="2:20" ht="39" customHeight="1" x14ac:dyDescent="0.2">
      <c r="C53" s="38" t="s">
        <v>175</v>
      </c>
      <c r="D53" s="38" t="s">
        <v>236</v>
      </c>
      <c r="E53" s="38" t="s">
        <v>245</v>
      </c>
      <c r="F53" s="64" t="s">
        <v>247</v>
      </c>
      <c r="G53" s="38" t="s">
        <v>256</v>
      </c>
      <c r="H53" s="38" t="s">
        <v>265</v>
      </c>
      <c r="I53" s="38" t="s">
        <v>273</v>
      </c>
      <c r="T53" s="12">
        <v>2022</v>
      </c>
    </row>
    <row r="54" spans="2:20" ht="15" customHeight="1" thickBot="1" x14ac:dyDescent="0.25">
      <c r="B54" s="58" t="s">
        <v>52</v>
      </c>
      <c r="C54" s="111">
        <v>20.573500798698475</v>
      </c>
      <c r="D54" s="111">
        <v>20.770210311396944</v>
      </c>
      <c r="E54" s="111">
        <v>16.616168249117557</v>
      </c>
      <c r="F54" s="111">
        <v>18.583263376102224</v>
      </c>
      <c r="G54" s="111">
        <f>+G6/$T54*100000</f>
        <v>21.450308708963874</v>
      </c>
      <c r="H54" s="111">
        <f>+H6/$T54*100000</f>
        <v>22.189178330801166</v>
      </c>
      <c r="I54" s="111">
        <f>+I6/$T54*100000</f>
        <v>15.042923707093609</v>
      </c>
      <c r="R54" s="12">
        <v>8635689</v>
      </c>
      <c r="S54" s="12">
        <v>8642185</v>
      </c>
      <c r="T54" s="12">
        <v>8661880</v>
      </c>
    </row>
    <row r="55" spans="2:20" ht="15" customHeight="1" thickBot="1" x14ac:dyDescent="0.25">
      <c r="B55" s="58" t="s">
        <v>53</v>
      </c>
      <c r="C55" s="111">
        <v>16.135587188343774</v>
      </c>
      <c r="D55" s="111">
        <v>16.437186948873563</v>
      </c>
      <c r="E55" s="111">
        <v>18.925384973244331</v>
      </c>
      <c r="F55" s="111">
        <v>14.325988625165031</v>
      </c>
      <c r="G55" s="111">
        <f t="shared" ref="G55:I70" si="2">+G7/$T55*100000</f>
        <v>17.655820158117677</v>
      </c>
      <c r="H55" s="111">
        <f t="shared" si="2"/>
        <v>20.145743513749657</v>
      </c>
      <c r="I55" s="111">
        <f t="shared" si="2"/>
        <v>12.374164555261963</v>
      </c>
      <c r="R55" s="12">
        <v>1329391</v>
      </c>
      <c r="S55" s="12">
        <v>1326261</v>
      </c>
      <c r="T55" s="12">
        <v>1325342</v>
      </c>
    </row>
    <row r="56" spans="2:20" ht="15" customHeight="1" thickBot="1" x14ac:dyDescent="0.25">
      <c r="B56" s="58" t="s">
        <v>166</v>
      </c>
      <c r="C56" s="111">
        <v>21.150592216582062</v>
      </c>
      <c r="D56" s="111">
        <v>20.35991587203694</v>
      </c>
      <c r="E56" s="111">
        <v>12.947325141926402</v>
      </c>
      <c r="F56" s="111">
        <v>18.976232269082974</v>
      </c>
      <c r="G56" s="111">
        <f t="shared" si="2"/>
        <v>20.109527236960915</v>
      </c>
      <c r="H56" s="111">
        <f t="shared" si="2"/>
        <v>20.408183582064293</v>
      </c>
      <c r="I56" s="111">
        <f t="shared" si="2"/>
        <v>13.937296104824396</v>
      </c>
      <c r="R56" s="12">
        <v>1018784</v>
      </c>
      <c r="S56" s="12">
        <v>1011792</v>
      </c>
      <c r="T56" s="12">
        <v>1004499</v>
      </c>
    </row>
    <row r="57" spans="2:20" ht="15" customHeight="1" thickBot="1" x14ac:dyDescent="0.25">
      <c r="B57" s="58" t="s">
        <v>47</v>
      </c>
      <c r="C57" s="111">
        <v>37.936655163477148</v>
      </c>
      <c r="D57" s="111">
        <v>31.287084146058678</v>
      </c>
      <c r="E57" s="111">
        <v>22.76199309808629</v>
      </c>
      <c r="F57" s="111">
        <v>23.188247650484907</v>
      </c>
      <c r="G57" s="111">
        <f t="shared" si="2"/>
        <v>28.735290166919732</v>
      </c>
      <c r="H57" s="111">
        <f t="shared" si="2"/>
        <v>26.779930185147084</v>
      </c>
      <c r="I57" s="111">
        <f t="shared" si="2"/>
        <v>21.764006753643347</v>
      </c>
      <c r="R57" s="12">
        <v>1171543</v>
      </c>
      <c r="S57" s="12">
        <v>1173008</v>
      </c>
      <c r="T57" s="12">
        <v>1176254</v>
      </c>
    </row>
    <row r="58" spans="2:20" ht="15" customHeight="1" thickBot="1" x14ac:dyDescent="0.25">
      <c r="B58" s="58" t="s">
        <v>8</v>
      </c>
      <c r="C58" s="111">
        <v>34.561406092379734</v>
      </c>
      <c r="D58" s="111">
        <v>33.963139409022965</v>
      </c>
      <c r="E58" s="111">
        <v>28.716800801125107</v>
      </c>
      <c r="F58" s="111">
        <v>29.913334167838659</v>
      </c>
      <c r="G58" s="111">
        <f t="shared" si="2"/>
        <v>31.060295569037482</v>
      </c>
      <c r="H58" s="111">
        <f t="shared" si="2"/>
        <v>33.081971611992586</v>
      </c>
      <c r="I58" s="111">
        <f t="shared" si="2"/>
        <v>23.616851956339151</v>
      </c>
      <c r="R58" s="12">
        <v>2175952</v>
      </c>
      <c r="S58" s="12">
        <v>2172944</v>
      </c>
      <c r="T58" s="12">
        <v>2176412</v>
      </c>
    </row>
    <row r="59" spans="2:20" ht="15" customHeight="1" thickBot="1" x14ac:dyDescent="0.25">
      <c r="B59" s="58" t="s">
        <v>9</v>
      </c>
      <c r="C59" s="111">
        <v>23.78072461065479</v>
      </c>
      <c r="D59" s="111">
        <v>36.7831351891423</v>
      </c>
      <c r="E59" s="111">
        <v>17.963856720278798</v>
      </c>
      <c r="F59" s="111">
        <v>17.108434971694095</v>
      </c>
      <c r="G59" s="111">
        <f t="shared" si="2"/>
        <v>18.625410527970583</v>
      </c>
      <c r="H59" s="111">
        <f t="shared" si="2"/>
        <v>24.606046936034527</v>
      </c>
      <c r="I59" s="111">
        <f t="shared" si="2"/>
        <v>14.52440270529816</v>
      </c>
      <c r="R59" s="12">
        <v>582905</v>
      </c>
      <c r="S59" s="12">
        <v>584507</v>
      </c>
      <c r="T59" s="12">
        <v>585222</v>
      </c>
    </row>
    <row r="60" spans="2:20" ht="15" customHeight="1" thickBot="1" x14ac:dyDescent="0.25">
      <c r="B60" s="58" t="s">
        <v>55</v>
      </c>
      <c r="C60" s="111">
        <v>19.092465861202388</v>
      </c>
      <c r="D60" s="111">
        <v>18.127352202284467</v>
      </c>
      <c r="E60" s="111">
        <v>12.756284883089068</v>
      </c>
      <c r="F60" s="111">
        <v>18.379120982871751</v>
      </c>
      <c r="G60" s="111">
        <f t="shared" si="2"/>
        <v>21.180862626494473</v>
      </c>
      <c r="H60" s="111">
        <f t="shared" si="2"/>
        <v>18.480513606383624</v>
      </c>
      <c r="I60" s="111">
        <f t="shared" si="2"/>
        <v>12.193763543938054</v>
      </c>
      <c r="R60" s="12">
        <v>2394918</v>
      </c>
      <c r="S60" s="12">
        <v>2383139</v>
      </c>
      <c r="T60" s="12">
        <v>2370064</v>
      </c>
    </row>
    <row r="61" spans="2:20" ht="15" customHeight="1" thickBot="1" x14ac:dyDescent="0.25">
      <c r="B61" s="58" t="s">
        <v>49</v>
      </c>
      <c r="C61" s="111">
        <v>19.711528609527303</v>
      </c>
      <c r="D61" s="111">
        <v>23.224474302314349</v>
      </c>
      <c r="E61" s="111">
        <v>14.246946420747456</v>
      </c>
      <c r="F61" s="111">
        <v>16.393746566339537</v>
      </c>
      <c r="G61" s="111">
        <f t="shared" si="2"/>
        <v>19.588800858398795</v>
      </c>
      <c r="H61" s="111">
        <f t="shared" si="2"/>
        <v>17.103654480840742</v>
      </c>
      <c r="I61" s="111">
        <f t="shared" si="2"/>
        <v>12.76683041020021</v>
      </c>
      <c r="R61" s="12">
        <v>2045221</v>
      </c>
      <c r="S61" s="12">
        <v>2049562</v>
      </c>
      <c r="T61" s="12">
        <v>2052193</v>
      </c>
    </row>
    <row r="62" spans="2:20" ht="15" customHeight="1" thickBot="1" x14ac:dyDescent="0.25">
      <c r="B62" s="58" t="s">
        <v>26</v>
      </c>
      <c r="C62" s="111">
        <v>31.391039088477392</v>
      </c>
      <c r="D62" s="111">
        <v>33.799789318081523</v>
      </c>
      <c r="E62" s="111">
        <v>25.130864694960767</v>
      </c>
      <c r="F62" s="111">
        <v>30.734107207676264</v>
      </c>
      <c r="G62" s="111">
        <f t="shared" si="2"/>
        <v>30.963722080936854</v>
      </c>
      <c r="H62" s="111">
        <f t="shared" si="2"/>
        <v>31.015114150780736</v>
      </c>
      <c r="I62" s="111">
        <f t="shared" si="2"/>
        <v>22.149982102711675</v>
      </c>
      <c r="R62" s="12">
        <v>7780479</v>
      </c>
      <c r="S62" s="12">
        <v>7763362</v>
      </c>
      <c r="T62" s="12">
        <v>7783302</v>
      </c>
    </row>
    <row r="63" spans="2:20" ht="15" customHeight="1" thickBot="1" x14ac:dyDescent="0.25">
      <c r="B63" s="58" t="s">
        <v>235</v>
      </c>
      <c r="C63" s="111">
        <v>30.702997822518878</v>
      </c>
      <c r="D63" s="111">
        <v>34.795412857458615</v>
      </c>
      <c r="E63" s="111">
        <v>26.037249280268746</v>
      </c>
      <c r="F63" s="111">
        <v>30.683227701577142</v>
      </c>
      <c r="G63" s="111">
        <f t="shared" si="2"/>
        <v>36.595146693894662</v>
      </c>
      <c r="H63" s="111">
        <f t="shared" si="2"/>
        <v>29.936126442026552</v>
      </c>
      <c r="I63" s="111">
        <f t="shared" si="2"/>
        <v>18.36632429350054</v>
      </c>
      <c r="R63" s="12">
        <v>5057353</v>
      </c>
      <c r="S63" s="12">
        <v>5058138</v>
      </c>
      <c r="T63" s="12">
        <v>5090839</v>
      </c>
    </row>
    <row r="64" spans="2:20" ht="15" customHeight="1" thickBot="1" x14ac:dyDescent="0.25">
      <c r="B64" s="58" t="s">
        <v>21</v>
      </c>
      <c r="C64" s="111">
        <v>11.892390851919913</v>
      </c>
      <c r="D64" s="111">
        <v>11.609238688778962</v>
      </c>
      <c r="E64" s="111">
        <v>8.6833330029891442</v>
      </c>
      <c r="F64" s="111">
        <v>10.099093818693895</v>
      </c>
      <c r="G64" s="111">
        <f t="shared" si="2"/>
        <v>12.141390284042135</v>
      </c>
      <c r="H64" s="111">
        <f t="shared" si="2"/>
        <v>10.623716498536867</v>
      </c>
      <c r="I64" s="111">
        <f t="shared" si="2"/>
        <v>5.5015674724565917</v>
      </c>
      <c r="R64" s="12">
        <v>1063987</v>
      </c>
      <c r="S64" s="12">
        <v>1059501</v>
      </c>
      <c r="T64" s="12">
        <v>1054245</v>
      </c>
    </row>
    <row r="65" spans="2:20" ht="15" customHeight="1" thickBot="1" x14ac:dyDescent="0.25">
      <c r="B65" s="58" t="s">
        <v>10</v>
      </c>
      <c r="C65" s="111">
        <v>17.250045907380237</v>
      </c>
      <c r="D65" s="111">
        <v>16.582302194836487</v>
      </c>
      <c r="E65" s="111">
        <v>11.870999334111131</v>
      </c>
      <c r="F65" s="111">
        <v>16.137139719807319</v>
      </c>
      <c r="G65" s="111">
        <f t="shared" si="2"/>
        <v>16.622340425531913</v>
      </c>
      <c r="H65" s="111">
        <f t="shared" si="2"/>
        <v>17.031391308486839</v>
      </c>
      <c r="I65" s="111">
        <f t="shared" si="2"/>
        <v>11.379051834927889</v>
      </c>
      <c r="R65" s="12">
        <v>2701819</v>
      </c>
      <c r="S65" s="12">
        <v>2695645</v>
      </c>
      <c r="T65" s="12">
        <v>2689152</v>
      </c>
    </row>
    <row r="66" spans="2:20" ht="15" customHeight="1" thickBot="1" x14ac:dyDescent="0.25">
      <c r="B66" s="58" t="s">
        <v>167</v>
      </c>
      <c r="C66" s="111">
        <v>15.360116221423258</v>
      </c>
      <c r="D66" s="111">
        <v>17.448618041308197</v>
      </c>
      <c r="E66" s="111">
        <v>11.553414322767736</v>
      </c>
      <c r="F66" s="111">
        <v>15.463800708935278</v>
      </c>
      <c r="G66" s="111">
        <f t="shared" si="2"/>
        <v>14.901127681758174</v>
      </c>
      <c r="H66" s="111">
        <f t="shared" si="2"/>
        <v>14.812165725449169</v>
      </c>
      <c r="I66" s="111">
        <f t="shared" si="2"/>
        <v>11.476092363861518</v>
      </c>
      <c r="R66" s="12">
        <v>6779888</v>
      </c>
      <c r="S66" s="12">
        <v>6751251</v>
      </c>
      <c r="T66" s="12">
        <v>6744456</v>
      </c>
    </row>
    <row r="67" spans="2:20" ht="15" thickBot="1" x14ac:dyDescent="0.25">
      <c r="B67" s="58" t="s">
        <v>168</v>
      </c>
      <c r="C67" s="111">
        <v>38.986200728883901</v>
      </c>
      <c r="D67" s="111">
        <v>41.027707861646405</v>
      </c>
      <c r="E67" s="111">
        <v>32.729969192998816</v>
      </c>
      <c r="F67" s="111">
        <v>34.705621256962523</v>
      </c>
      <c r="G67" s="111">
        <f t="shared" si="2"/>
        <v>35.456848101687363</v>
      </c>
      <c r="H67" s="111">
        <f t="shared" si="2"/>
        <v>35.65274229009448</v>
      </c>
      <c r="I67" s="111">
        <f t="shared" si="2"/>
        <v>22.136043290003713</v>
      </c>
      <c r="R67" s="12">
        <v>1511251</v>
      </c>
      <c r="S67" s="12">
        <v>1518486</v>
      </c>
      <c r="T67" s="12">
        <v>1531439</v>
      </c>
    </row>
    <row r="68" spans="2:20" ht="15" thickBot="1" x14ac:dyDescent="0.25">
      <c r="B68" s="58" t="s">
        <v>169</v>
      </c>
      <c r="C68" s="111">
        <v>10.279092477064776</v>
      </c>
      <c r="D68" s="111">
        <v>9.6744399784139059</v>
      </c>
      <c r="E68" s="111">
        <v>8.3139718564494505</v>
      </c>
      <c r="F68" s="111">
        <v>9.0697874797630362</v>
      </c>
      <c r="G68" s="111">
        <f t="shared" si="2"/>
        <v>10.246951531919253</v>
      </c>
      <c r="H68" s="111">
        <f t="shared" si="2"/>
        <v>10.246951531919253</v>
      </c>
      <c r="I68" s="111">
        <f t="shared" si="2"/>
        <v>7.0824517941206606</v>
      </c>
      <c r="R68" s="12">
        <v>661197</v>
      </c>
      <c r="S68" s="12">
        <v>661537</v>
      </c>
      <c r="T68" s="12">
        <v>663612</v>
      </c>
    </row>
    <row r="69" spans="2:20" ht="15" thickBot="1" x14ac:dyDescent="0.25">
      <c r="B69" s="58" t="s">
        <v>51</v>
      </c>
      <c r="C69" s="111">
        <v>9.6206266234807423</v>
      </c>
      <c r="D69" s="111">
        <v>11.517651591491031</v>
      </c>
      <c r="E69" s="111">
        <v>8.3559433114738848</v>
      </c>
      <c r="F69" s="111">
        <v>9.4851248400514372</v>
      </c>
      <c r="G69" s="111">
        <f t="shared" si="2"/>
        <v>10.601662467532408</v>
      </c>
      <c r="H69" s="111">
        <f t="shared" si="2"/>
        <v>11.009418716283655</v>
      </c>
      <c r="I69" s="111">
        <f t="shared" si="2"/>
        <v>6.9318562287711902</v>
      </c>
      <c r="R69" s="12">
        <v>2220504</v>
      </c>
      <c r="S69" s="12">
        <v>2213993</v>
      </c>
      <c r="T69" s="12">
        <v>2207201</v>
      </c>
    </row>
    <row r="70" spans="2:20" ht="20.25" customHeight="1" thickBot="1" x14ac:dyDescent="0.25">
      <c r="B70" s="58" t="s">
        <v>11</v>
      </c>
      <c r="C70" s="111">
        <v>23.139751591639669</v>
      </c>
      <c r="D70" s="111">
        <v>16.573065329147333</v>
      </c>
      <c r="E70" s="111">
        <v>16.260365983314362</v>
      </c>
      <c r="F70" s="111">
        <v>17.511163366646237</v>
      </c>
      <c r="G70" s="111">
        <f t="shared" si="2"/>
        <v>16.589198240918979</v>
      </c>
      <c r="H70" s="111">
        <f t="shared" si="2"/>
        <v>28.170336635522794</v>
      </c>
      <c r="I70" s="111">
        <f t="shared" si="2"/>
        <v>15.024179538945491</v>
      </c>
      <c r="R70" s="12">
        <v>319914</v>
      </c>
      <c r="S70" s="12">
        <v>319796</v>
      </c>
      <c r="T70" s="12">
        <v>319485</v>
      </c>
    </row>
    <row r="71" spans="2:20" ht="15" customHeight="1" thickBot="1" x14ac:dyDescent="0.25">
      <c r="B71" s="60" t="s">
        <v>22</v>
      </c>
      <c r="C71" s="112">
        <v>23.140181998533841</v>
      </c>
      <c r="D71" s="112">
        <v>24.425395937166499</v>
      </c>
      <c r="E71" s="112">
        <v>18.273674046995399</v>
      </c>
      <c r="F71" s="112">
        <v>21.443446355412895</v>
      </c>
      <c r="G71" s="112">
        <f>+G23/$T71*100000</f>
        <v>23.341120804277008</v>
      </c>
      <c r="H71" s="112">
        <f t="shared" ref="H71:I71" si="3">+H23/$T71*100000</f>
        <v>22.801441710536498</v>
      </c>
      <c r="I71" s="112">
        <f t="shared" si="3"/>
        <v>15.593774439056812</v>
      </c>
      <c r="R71" s="12">
        <v>47450795</v>
      </c>
      <c r="S71" s="12">
        <v>47385107</v>
      </c>
      <c r="T71" s="12">
        <v>47435597</v>
      </c>
    </row>
    <row r="72" spans="2:20" ht="15" customHeight="1" thickBot="1" x14ac:dyDescent="0.25">
      <c r="C72" s="111"/>
      <c r="D72" s="111"/>
      <c r="E72" s="111"/>
      <c r="F72" s="111"/>
      <c r="G72" s="111"/>
    </row>
    <row r="73" spans="2:20" ht="15" customHeight="1" thickBot="1" x14ac:dyDescent="0.25">
      <c r="C73" s="111"/>
      <c r="D73" s="111"/>
      <c r="E73" s="111"/>
      <c r="F73" s="111"/>
      <c r="G73" s="111"/>
    </row>
    <row r="74" spans="2:20" ht="15" customHeight="1" x14ac:dyDescent="0.2"/>
    <row r="75" spans="2:20" ht="15" customHeight="1" x14ac:dyDescent="0.2"/>
    <row r="76" spans="2:20" ht="15" customHeight="1" x14ac:dyDescent="0.2"/>
    <row r="77" spans="2:20" ht="15" customHeight="1" x14ac:dyDescent="0.2"/>
    <row r="78" spans="2:20" ht="15" customHeight="1" x14ac:dyDescent="0.2"/>
    <row r="79" spans="2:20" ht="15" customHeight="1" x14ac:dyDescent="0.2"/>
    <row r="80" spans="2:2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2" max="2" width="32.85546875" bestFit="1" customWidth="1"/>
    <col min="3" max="17" width="12.28515625" customWidth="1"/>
    <col min="18" max="18" width="0.140625" hidden="1" customWidth="1"/>
    <col min="19" max="19" width="12.28515625" hidden="1" customWidth="1"/>
    <col min="20" max="20" width="0.140625" customWidth="1"/>
    <col min="21" max="21" width="0.140625" hidden="1" customWidth="1"/>
    <col min="22" max="22" width="12.5703125" hidden="1" customWidth="1"/>
    <col min="23" max="55" width="12.28515625" customWidth="1"/>
  </cols>
  <sheetData>
    <row r="2" spans="1:12" ht="40.5" customHeight="1" x14ac:dyDescent="0.2">
      <c r="B2" s="10"/>
      <c r="C2" s="56"/>
    </row>
    <row r="3" spans="1:12" ht="27.95" customHeight="1" x14ac:dyDescent="0.2">
      <c r="A3" s="12"/>
      <c r="B3" s="57"/>
      <c r="C3" s="56"/>
      <c r="D3" s="12"/>
      <c r="E3" s="12"/>
      <c r="F3" s="12"/>
      <c r="G3" s="12"/>
      <c r="H3" s="12"/>
      <c r="I3" s="12"/>
      <c r="J3" s="12"/>
      <c r="K3" s="12"/>
      <c r="L3" s="12"/>
    </row>
    <row r="4" spans="1:12" ht="15" x14ac:dyDescent="0.2">
      <c r="A4" s="12"/>
      <c r="B4" s="57"/>
      <c r="C4" s="56"/>
      <c r="D4" s="12"/>
      <c r="E4" s="12"/>
      <c r="F4" s="12"/>
      <c r="G4" s="12"/>
      <c r="H4" s="12"/>
      <c r="I4" s="12"/>
      <c r="J4" s="12"/>
      <c r="K4" s="12"/>
      <c r="L4" s="12"/>
    </row>
    <row r="5" spans="1:12" ht="39" customHeight="1" x14ac:dyDescent="0.2">
      <c r="A5" s="12"/>
      <c r="B5" s="12"/>
      <c r="C5" s="38" t="s">
        <v>175</v>
      </c>
      <c r="D5" s="38" t="s">
        <v>236</v>
      </c>
      <c r="E5" s="38" t="s">
        <v>245</v>
      </c>
      <c r="F5" s="64" t="s">
        <v>247</v>
      </c>
      <c r="G5" s="38" t="s">
        <v>256</v>
      </c>
      <c r="H5" s="38" t="s">
        <v>265</v>
      </c>
      <c r="I5" s="38" t="s">
        <v>273</v>
      </c>
    </row>
    <row r="6" spans="1:12" ht="17.100000000000001" customHeight="1" thickBot="1" x14ac:dyDescent="0.25">
      <c r="A6" s="12"/>
      <c r="B6" s="58" t="s">
        <v>52</v>
      </c>
      <c r="C6" s="40">
        <v>576</v>
      </c>
      <c r="D6" s="40">
        <v>492</v>
      </c>
      <c r="E6" s="40">
        <v>399</v>
      </c>
      <c r="F6" s="40">
        <v>419</v>
      </c>
      <c r="G6" s="40">
        <v>508</v>
      </c>
      <c r="H6" s="40">
        <v>470</v>
      </c>
      <c r="I6" s="40">
        <v>332</v>
      </c>
    </row>
    <row r="7" spans="1:12" ht="17.100000000000001" customHeight="1" thickBot="1" x14ac:dyDescent="0.25">
      <c r="A7" s="12"/>
      <c r="B7" s="58" t="s">
        <v>53</v>
      </c>
      <c r="C7" s="40">
        <v>44</v>
      </c>
      <c r="D7" s="40">
        <v>51</v>
      </c>
      <c r="E7" s="40">
        <v>121</v>
      </c>
      <c r="F7" s="40">
        <v>48</v>
      </c>
      <c r="G7" s="40">
        <v>47</v>
      </c>
      <c r="H7" s="40">
        <v>69</v>
      </c>
      <c r="I7" s="40">
        <v>37</v>
      </c>
    </row>
    <row r="8" spans="1:12" ht="17.100000000000001" customHeight="1" thickBot="1" x14ac:dyDescent="0.25">
      <c r="A8" s="12"/>
      <c r="B8" s="58" t="s">
        <v>166</v>
      </c>
      <c r="C8" s="40">
        <v>36</v>
      </c>
      <c r="D8" s="40">
        <v>43</v>
      </c>
      <c r="E8" s="40">
        <v>21</v>
      </c>
      <c r="F8" s="40">
        <v>31</v>
      </c>
      <c r="G8" s="40">
        <v>29</v>
      </c>
      <c r="H8" s="40">
        <v>26</v>
      </c>
      <c r="I8" s="40">
        <v>22</v>
      </c>
    </row>
    <row r="9" spans="1:12" ht="17.100000000000001" customHeight="1" thickBot="1" x14ac:dyDescent="0.25">
      <c r="A9" s="12"/>
      <c r="B9" s="58" t="s">
        <v>47</v>
      </c>
      <c r="C9" s="40">
        <v>59</v>
      </c>
      <c r="D9" s="40">
        <v>46</v>
      </c>
      <c r="E9" s="40">
        <v>28</v>
      </c>
      <c r="F9" s="40">
        <v>25</v>
      </c>
      <c r="G9" s="40">
        <v>37</v>
      </c>
      <c r="H9" s="40">
        <v>30</v>
      </c>
      <c r="I9" s="40">
        <v>16</v>
      </c>
    </row>
    <row r="10" spans="1:12" ht="17.100000000000001" customHeight="1" thickBot="1" x14ac:dyDescent="0.25">
      <c r="A10" s="12"/>
      <c r="B10" s="58" t="s">
        <v>8</v>
      </c>
      <c r="C10" s="40">
        <v>139</v>
      </c>
      <c r="D10" s="40">
        <v>143</v>
      </c>
      <c r="E10" s="40">
        <v>94</v>
      </c>
      <c r="F10" s="40">
        <v>124</v>
      </c>
      <c r="G10" s="40">
        <v>149</v>
      </c>
      <c r="H10" s="40">
        <v>139</v>
      </c>
      <c r="I10" s="40">
        <v>56</v>
      </c>
    </row>
    <row r="11" spans="1:12" ht="17.100000000000001" customHeight="1" thickBot="1" x14ac:dyDescent="0.25">
      <c r="A11" s="12"/>
      <c r="B11" s="58" t="s">
        <v>9</v>
      </c>
      <c r="C11" s="40">
        <v>22</v>
      </c>
      <c r="D11" s="40">
        <v>86</v>
      </c>
      <c r="E11" s="40">
        <v>4</v>
      </c>
      <c r="F11" s="40">
        <v>13</v>
      </c>
      <c r="G11" s="40">
        <v>31</v>
      </c>
      <c r="H11" s="40">
        <v>26</v>
      </c>
      <c r="I11" s="40">
        <v>14</v>
      </c>
    </row>
    <row r="12" spans="1:12" ht="17.100000000000001" customHeight="1" thickBot="1" x14ac:dyDescent="0.25">
      <c r="A12" s="12"/>
      <c r="B12" s="58" t="s">
        <v>54</v>
      </c>
      <c r="C12" s="40">
        <v>83</v>
      </c>
      <c r="D12" s="40">
        <v>91</v>
      </c>
      <c r="E12" s="40">
        <v>57</v>
      </c>
      <c r="F12" s="40">
        <v>163</v>
      </c>
      <c r="G12" s="40">
        <v>193</v>
      </c>
      <c r="H12" s="40">
        <v>117</v>
      </c>
      <c r="I12" s="40">
        <v>50</v>
      </c>
    </row>
    <row r="13" spans="1:12" ht="17.100000000000001" customHeight="1" thickBot="1" x14ac:dyDescent="0.25">
      <c r="A13" s="12"/>
      <c r="B13" s="58" t="s">
        <v>49</v>
      </c>
      <c r="C13" s="40">
        <v>117</v>
      </c>
      <c r="D13" s="40">
        <v>182</v>
      </c>
      <c r="E13" s="40">
        <v>89</v>
      </c>
      <c r="F13" s="40">
        <v>128</v>
      </c>
      <c r="G13" s="40">
        <v>91</v>
      </c>
      <c r="H13" s="40">
        <v>83</v>
      </c>
      <c r="I13" s="40">
        <v>39</v>
      </c>
    </row>
    <row r="14" spans="1:12" ht="17.100000000000001" customHeight="1" thickBot="1" x14ac:dyDescent="0.25">
      <c r="A14" s="12"/>
      <c r="B14" s="58" t="s">
        <v>26</v>
      </c>
      <c r="C14" s="40">
        <v>407</v>
      </c>
      <c r="D14" s="40">
        <v>453</v>
      </c>
      <c r="E14" s="40">
        <v>427</v>
      </c>
      <c r="F14" s="40">
        <v>479</v>
      </c>
      <c r="G14" s="40">
        <v>435</v>
      </c>
      <c r="H14" s="40">
        <v>402</v>
      </c>
      <c r="I14" s="40">
        <v>376</v>
      </c>
    </row>
    <row r="15" spans="1:12" ht="17.100000000000001" customHeight="1" thickBot="1" x14ac:dyDescent="0.25">
      <c r="A15" s="12"/>
      <c r="B15" s="58" t="s">
        <v>48</v>
      </c>
      <c r="C15" s="40">
        <v>468</v>
      </c>
      <c r="D15" s="40">
        <v>641</v>
      </c>
      <c r="E15" s="40">
        <v>531</v>
      </c>
      <c r="F15" s="40">
        <v>552</v>
      </c>
      <c r="G15" s="40">
        <v>741</v>
      </c>
      <c r="H15" s="40">
        <v>511</v>
      </c>
      <c r="I15" s="40">
        <v>271</v>
      </c>
    </row>
    <row r="16" spans="1:12" ht="17.100000000000001" customHeight="1" thickBot="1" x14ac:dyDescent="0.25">
      <c r="A16" s="12"/>
      <c r="B16" s="58" t="s">
        <v>21</v>
      </c>
      <c r="C16" s="40">
        <v>25</v>
      </c>
      <c r="D16" s="40">
        <v>29</v>
      </c>
      <c r="E16" s="40">
        <v>22</v>
      </c>
      <c r="F16" s="40">
        <v>28</v>
      </c>
      <c r="G16" s="40">
        <v>28</v>
      </c>
      <c r="H16" s="40">
        <v>17</v>
      </c>
      <c r="I16" s="40">
        <v>10</v>
      </c>
    </row>
    <row r="17" spans="1:9" ht="17.100000000000001" customHeight="1" thickBot="1" x14ac:dyDescent="0.25">
      <c r="A17" s="12"/>
      <c r="B17" s="58" t="s">
        <v>10</v>
      </c>
      <c r="C17" s="40">
        <v>106</v>
      </c>
      <c r="D17" s="40">
        <v>89</v>
      </c>
      <c r="E17" s="40">
        <v>59</v>
      </c>
      <c r="F17" s="40">
        <v>82</v>
      </c>
      <c r="G17" s="40">
        <v>84</v>
      </c>
      <c r="H17" s="40">
        <v>74</v>
      </c>
      <c r="I17" s="40">
        <v>51</v>
      </c>
    </row>
    <row r="18" spans="1:9" ht="17.100000000000001" customHeight="1" thickBot="1" x14ac:dyDescent="0.25">
      <c r="A18" s="12"/>
      <c r="B18" s="58" t="s">
        <v>167</v>
      </c>
      <c r="C18" s="40">
        <v>142</v>
      </c>
      <c r="D18" s="40">
        <v>180</v>
      </c>
      <c r="E18" s="40">
        <v>96</v>
      </c>
      <c r="F18" s="40">
        <v>123</v>
      </c>
      <c r="G18" s="40">
        <v>107</v>
      </c>
      <c r="H18" s="40">
        <v>109</v>
      </c>
      <c r="I18" s="40">
        <v>77</v>
      </c>
    </row>
    <row r="19" spans="1:9" ht="17.100000000000001" customHeight="1" thickBot="1" x14ac:dyDescent="0.25">
      <c r="A19" s="12"/>
      <c r="B19" s="58" t="s">
        <v>168</v>
      </c>
      <c r="C19" s="40">
        <v>263</v>
      </c>
      <c r="D19" s="40">
        <v>247</v>
      </c>
      <c r="E19" s="40">
        <v>190</v>
      </c>
      <c r="F19" s="40">
        <v>229</v>
      </c>
      <c r="G19" s="40">
        <v>192</v>
      </c>
      <c r="H19" s="40">
        <v>228</v>
      </c>
      <c r="I19" s="40">
        <v>132</v>
      </c>
    </row>
    <row r="20" spans="1:9" ht="17.100000000000001" customHeight="1" thickBot="1" x14ac:dyDescent="0.25">
      <c r="A20" s="12"/>
      <c r="B20" s="58" t="s">
        <v>169</v>
      </c>
      <c r="C20" s="40">
        <v>6</v>
      </c>
      <c r="D20" s="40">
        <v>16</v>
      </c>
      <c r="E20" s="40">
        <v>7</v>
      </c>
      <c r="F20" s="40">
        <v>6</v>
      </c>
      <c r="G20" s="40">
        <v>14</v>
      </c>
      <c r="H20" s="40">
        <v>9</v>
      </c>
      <c r="I20" s="40">
        <v>12</v>
      </c>
    </row>
    <row r="21" spans="1:9" ht="17.100000000000001" customHeight="1" thickBot="1" x14ac:dyDescent="0.25">
      <c r="A21" s="12"/>
      <c r="B21" s="58" t="s">
        <v>51</v>
      </c>
      <c r="C21" s="40">
        <v>45</v>
      </c>
      <c r="D21" s="40">
        <v>47</v>
      </c>
      <c r="E21" s="40">
        <v>36</v>
      </c>
      <c r="F21" s="40">
        <v>41</v>
      </c>
      <c r="G21" s="40">
        <v>51</v>
      </c>
      <c r="H21" s="40">
        <v>47</v>
      </c>
      <c r="I21" s="40">
        <v>29</v>
      </c>
    </row>
    <row r="22" spans="1:9" ht="17.100000000000001" customHeight="1" thickBot="1" x14ac:dyDescent="0.25">
      <c r="A22" s="12"/>
      <c r="B22" s="58" t="s">
        <v>11</v>
      </c>
      <c r="C22" s="40">
        <v>10</v>
      </c>
      <c r="D22" s="40">
        <v>13</v>
      </c>
      <c r="E22" s="40">
        <v>22</v>
      </c>
      <c r="F22" s="40">
        <v>12</v>
      </c>
      <c r="G22" s="40">
        <v>18</v>
      </c>
      <c r="H22" s="40">
        <v>20</v>
      </c>
      <c r="I22" s="40">
        <v>6</v>
      </c>
    </row>
    <row r="23" spans="1:9" ht="17.100000000000001" customHeight="1" thickBot="1" x14ac:dyDescent="0.25">
      <c r="A23" s="12"/>
      <c r="B23" s="60" t="s">
        <v>22</v>
      </c>
      <c r="C23" s="61">
        <v>2548</v>
      </c>
      <c r="D23" s="61">
        <v>2849</v>
      </c>
      <c r="E23" s="61">
        <v>2203</v>
      </c>
      <c r="F23" s="61">
        <v>2503</v>
      </c>
      <c r="G23" s="61">
        <f>SUM(G6:G22)</f>
        <v>2755</v>
      </c>
      <c r="H23" s="61">
        <f>SUM(H6:H22)</f>
        <v>2377</v>
      </c>
      <c r="I23" s="61">
        <f>SUM(I6:I22)</f>
        <v>1530</v>
      </c>
    </row>
    <row r="24" spans="1:9" ht="15" customHeight="1" x14ac:dyDescent="0.2"/>
    <row r="25" spans="1:9" ht="15" customHeight="1" x14ac:dyDescent="0.2"/>
    <row r="26" spans="1:9" ht="15" customHeight="1" x14ac:dyDescent="0.2">
      <c r="B26" s="62"/>
      <c r="C26" s="67"/>
      <c r="D26" s="67"/>
      <c r="E26" s="67"/>
      <c r="F26" s="67"/>
      <c r="G26" s="67"/>
      <c r="H26" s="67"/>
    </row>
    <row r="27" spans="1:9" ht="15" customHeight="1" x14ac:dyDescent="0.2">
      <c r="B27" s="57"/>
      <c r="C27" s="12"/>
      <c r="D27" s="12"/>
      <c r="E27" s="12"/>
    </row>
    <row r="28" spans="1:9" ht="15" customHeight="1" x14ac:dyDescent="0.2"/>
    <row r="29" spans="1:9" ht="39" customHeight="1" x14ac:dyDescent="0.2">
      <c r="B29" s="12"/>
      <c r="C29" s="39" t="s">
        <v>257</v>
      </c>
      <c r="D29" s="39" t="s">
        <v>266</v>
      </c>
      <c r="E29" s="39" t="s">
        <v>274</v>
      </c>
    </row>
    <row r="30" spans="1:9" ht="17.100000000000001" customHeight="1" thickBot="1" x14ac:dyDescent="0.25">
      <c r="B30" s="58" t="s">
        <v>52</v>
      </c>
      <c r="C30" s="36">
        <f t="shared" ref="C30:E47" si="0">+(G6-C6)/C6</f>
        <v>-0.11805555555555555</v>
      </c>
      <c r="D30" s="36">
        <f t="shared" si="0"/>
        <v>-4.4715447154471545E-2</v>
      </c>
      <c r="E30" s="36">
        <f t="shared" si="0"/>
        <v>-0.16791979949874686</v>
      </c>
    </row>
    <row r="31" spans="1:9" ht="17.100000000000001" customHeight="1" thickBot="1" x14ac:dyDescent="0.25">
      <c r="B31" s="58" t="s">
        <v>53</v>
      </c>
      <c r="C31" s="36">
        <f t="shared" si="0"/>
        <v>6.8181818181818177E-2</v>
      </c>
      <c r="D31" s="36">
        <f t="shared" si="0"/>
        <v>0.35294117647058826</v>
      </c>
      <c r="E31" s="36">
        <f t="shared" si="0"/>
        <v>-0.69421487603305787</v>
      </c>
    </row>
    <row r="32" spans="1:9" ht="17.100000000000001" customHeight="1" thickBot="1" x14ac:dyDescent="0.25">
      <c r="B32" s="58" t="s">
        <v>166</v>
      </c>
      <c r="C32" s="36">
        <f t="shared" si="0"/>
        <v>-0.19444444444444445</v>
      </c>
      <c r="D32" s="36">
        <f t="shared" si="0"/>
        <v>-0.39534883720930231</v>
      </c>
      <c r="E32" s="36">
        <f t="shared" si="0"/>
        <v>4.7619047619047616E-2</v>
      </c>
    </row>
    <row r="33" spans="2:5" ht="17.100000000000001" customHeight="1" thickBot="1" x14ac:dyDescent="0.25">
      <c r="B33" s="58" t="s">
        <v>47</v>
      </c>
      <c r="C33" s="36">
        <f t="shared" si="0"/>
        <v>-0.3728813559322034</v>
      </c>
      <c r="D33" s="36">
        <f t="shared" si="0"/>
        <v>-0.34782608695652173</v>
      </c>
      <c r="E33" s="36">
        <f t="shared" si="0"/>
        <v>-0.42857142857142855</v>
      </c>
    </row>
    <row r="34" spans="2:5" ht="17.100000000000001" customHeight="1" thickBot="1" x14ac:dyDescent="0.25">
      <c r="B34" s="58" t="s">
        <v>8</v>
      </c>
      <c r="C34" s="36">
        <f t="shared" si="0"/>
        <v>7.1942446043165464E-2</v>
      </c>
      <c r="D34" s="36">
        <f t="shared" si="0"/>
        <v>-2.7972027972027972E-2</v>
      </c>
      <c r="E34" s="36">
        <f t="shared" si="0"/>
        <v>-0.40425531914893614</v>
      </c>
    </row>
    <row r="35" spans="2:5" ht="17.100000000000001" customHeight="1" thickBot="1" x14ac:dyDescent="0.25">
      <c r="B35" s="58" t="s">
        <v>9</v>
      </c>
      <c r="C35" s="36">
        <f t="shared" si="0"/>
        <v>0.40909090909090912</v>
      </c>
      <c r="D35" s="36">
        <f t="shared" si="0"/>
        <v>-0.69767441860465118</v>
      </c>
      <c r="E35" s="36">
        <f t="shared" si="0"/>
        <v>2.5</v>
      </c>
    </row>
    <row r="36" spans="2:5" ht="17.100000000000001" customHeight="1" thickBot="1" x14ac:dyDescent="0.25">
      <c r="B36" s="58" t="s">
        <v>54</v>
      </c>
      <c r="C36" s="36">
        <f t="shared" si="0"/>
        <v>1.3253012048192772</v>
      </c>
      <c r="D36" s="36">
        <f t="shared" si="0"/>
        <v>0.2857142857142857</v>
      </c>
      <c r="E36" s="36">
        <f t="shared" si="0"/>
        <v>-0.12280701754385964</v>
      </c>
    </row>
    <row r="37" spans="2:5" ht="17.100000000000001" customHeight="1" thickBot="1" x14ac:dyDescent="0.25">
      <c r="B37" s="58" t="s">
        <v>49</v>
      </c>
      <c r="C37" s="36">
        <f t="shared" si="0"/>
        <v>-0.22222222222222221</v>
      </c>
      <c r="D37" s="36">
        <f t="shared" si="0"/>
        <v>-0.54395604395604391</v>
      </c>
      <c r="E37" s="36">
        <f t="shared" si="0"/>
        <v>-0.5617977528089888</v>
      </c>
    </row>
    <row r="38" spans="2:5" ht="17.100000000000001" customHeight="1" thickBot="1" x14ac:dyDescent="0.25">
      <c r="B38" s="58" t="s">
        <v>26</v>
      </c>
      <c r="C38" s="36">
        <f t="shared" si="0"/>
        <v>6.8796068796068796E-2</v>
      </c>
      <c r="D38" s="36">
        <f t="shared" si="0"/>
        <v>-0.11258278145695365</v>
      </c>
      <c r="E38" s="36">
        <f t="shared" si="0"/>
        <v>-0.11943793911007025</v>
      </c>
    </row>
    <row r="39" spans="2:5" ht="17.100000000000001" customHeight="1" thickBot="1" x14ac:dyDescent="0.25">
      <c r="B39" s="58" t="s">
        <v>48</v>
      </c>
      <c r="C39" s="36">
        <f t="shared" si="0"/>
        <v>0.58333333333333337</v>
      </c>
      <c r="D39" s="36">
        <f t="shared" si="0"/>
        <v>-0.20280811232449297</v>
      </c>
      <c r="E39" s="36">
        <f t="shared" si="0"/>
        <v>-0.4896421845574388</v>
      </c>
    </row>
    <row r="40" spans="2:5" ht="17.100000000000001" customHeight="1" thickBot="1" x14ac:dyDescent="0.25">
      <c r="B40" s="58" t="s">
        <v>21</v>
      </c>
      <c r="C40" s="36">
        <f t="shared" si="0"/>
        <v>0.12</v>
      </c>
      <c r="D40" s="36">
        <f t="shared" si="0"/>
        <v>-0.41379310344827586</v>
      </c>
      <c r="E40" s="36">
        <f t="shared" si="0"/>
        <v>-0.54545454545454541</v>
      </c>
    </row>
    <row r="41" spans="2:5" ht="17.100000000000001" customHeight="1" thickBot="1" x14ac:dyDescent="0.25">
      <c r="B41" s="58" t="s">
        <v>10</v>
      </c>
      <c r="C41" s="36">
        <f t="shared" si="0"/>
        <v>-0.20754716981132076</v>
      </c>
      <c r="D41" s="36">
        <f t="shared" si="0"/>
        <v>-0.16853932584269662</v>
      </c>
      <c r="E41" s="36">
        <f t="shared" si="0"/>
        <v>-0.13559322033898305</v>
      </c>
    </row>
    <row r="42" spans="2:5" ht="17.100000000000001" customHeight="1" thickBot="1" x14ac:dyDescent="0.25">
      <c r="B42" s="58" t="s">
        <v>167</v>
      </c>
      <c r="C42" s="36">
        <f t="shared" si="0"/>
        <v>-0.24647887323943662</v>
      </c>
      <c r="D42" s="36">
        <f t="shared" si="0"/>
        <v>-0.39444444444444443</v>
      </c>
      <c r="E42" s="36">
        <f t="shared" si="0"/>
        <v>-0.19791666666666666</v>
      </c>
    </row>
    <row r="43" spans="2:5" ht="17.100000000000001" customHeight="1" thickBot="1" x14ac:dyDescent="0.25">
      <c r="B43" s="58" t="s">
        <v>168</v>
      </c>
      <c r="C43" s="36">
        <f t="shared" si="0"/>
        <v>-0.26996197718631176</v>
      </c>
      <c r="D43" s="36">
        <f t="shared" si="0"/>
        <v>-7.6923076923076927E-2</v>
      </c>
      <c r="E43" s="36">
        <f t="shared" si="0"/>
        <v>-0.30526315789473685</v>
      </c>
    </row>
    <row r="44" spans="2:5" ht="17.100000000000001" customHeight="1" thickBot="1" x14ac:dyDescent="0.25">
      <c r="B44" s="58" t="s">
        <v>169</v>
      </c>
      <c r="C44" s="36">
        <f t="shared" si="0"/>
        <v>1.3333333333333333</v>
      </c>
      <c r="D44" s="36">
        <f t="shared" si="0"/>
        <v>-0.4375</v>
      </c>
      <c r="E44" s="36">
        <f t="shared" si="0"/>
        <v>0.7142857142857143</v>
      </c>
    </row>
    <row r="45" spans="2:5" ht="17.100000000000001" customHeight="1" thickBot="1" x14ac:dyDescent="0.25">
      <c r="B45" s="58" t="s">
        <v>51</v>
      </c>
      <c r="C45" s="36">
        <f t="shared" si="0"/>
        <v>0.13333333333333333</v>
      </c>
      <c r="D45" s="36">
        <f t="shared" si="0"/>
        <v>0</v>
      </c>
      <c r="E45" s="36">
        <f t="shared" si="0"/>
        <v>-0.19444444444444445</v>
      </c>
    </row>
    <row r="46" spans="2:5" ht="17.100000000000001" customHeight="1" thickBot="1" x14ac:dyDescent="0.25">
      <c r="B46" s="58" t="s">
        <v>11</v>
      </c>
      <c r="C46" s="36">
        <f t="shared" si="0"/>
        <v>0.8</v>
      </c>
      <c r="D46" s="36">
        <f t="shared" si="0"/>
        <v>0.53846153846153844</v>
      </c>
      <c r="E46" s="36">
        <f t="shared" si="0"/>
        <v>-0.72727272727272729</v>
      </c>
    </row>
    <row r="47" spans="2:5" ht="17.100000000000001" customHeight="1" thickBot="1" x14ac:dyDescent="0.25">
      <c r="B47" s="60" t="s">
        <v>22</v>
      </c>
      <c r="C47" s="69">
        <f t="shared" si="0"/>
        <v>8.1240188383045531E-2</v>
      </c>
      <c r="D47" s="69">
        <f t="shared" si="0"/>
        <v>-0.16567216567216567</v>
      </c>
      <c r="E47" s="69">
        <f>+(I23-E23)/E23</f>
        <v>-0.30549251021334545</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245</v>
      </c>
      <c r="F53" s="64" t="s">
        <v>247</v>
      </c>
      <c r="G53" s="38" t="s">
        <v>256</v>
      </c>
      <c r="H53" s="38" t="s">
        <v>265</v>
      </c>
      <c r="I53" s="38" t="s">
        <v>273</v>
      </c>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6.664981136136289</v>
      </c>
      <c r="D54" s="111">
        <v>5.6930047204497471</v>
      </c>
      <c r="E54" s="111">
        <v>4.6168879745110756</v>
      </c>
      <c r="F54" s="111">
        <v>4.8483109306269192</v>
      </c>
      <c r="G54" s="111">
        <f>+G6/$T54*100000</f>
        <v>5.8647776233335023</v>
      </c>
      <c r="H54" s="111">
        <f>+H6/$T54*100000</f>
        <v>5.4260737853676106</v>
      </c>
      <c r="I54" s="111">
        <f>+I6/$T54*100000</f>
        <v>3.8328861632809503</v>
      </c>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3.3175973658276914</v>
      </c>
      <c r="D55" s="111">
        <v>3.8453969467548244</v>
      </c>
      <c r="E55" s="111">
        <v>9.1233927560261527</v>
      </c>
      <c r="F55" s="111">
        <v>3.6191971263574816</v>
      </c>
      <c r="G55" s="111">
        <f t="shared" ref="G55:I71" si="1">+G7/$T55*100000</f>
        <v>3.5462544762031234</v>
      </c>
      <c r="H55" s="111">
        <f t="shared" si="1"/>
        <v>5.2062033799577767</v>
      </c>
      <c r="I55" s="111">
        <f t="shared" si="1"/>
        <v>2.7917322472237358</v>
      </c>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3.5580435504530579</v>
      </c>
      <c r="D56" s="111">
        <v>4.2498853519300406</v>
      </c>
      <c r="E56" s="111">
        <v>2.0755254044309503</v>
      </c>
      <c r="F56" s="111">
        <v>3.0638708351123554</v>
      </c>
      <c r="G56" s="111">
        <f t="shared" si="1"/>
        <v>2.8870113359993388</v>
      </c>
      <c r="H56" s="111">
        <f t="shared" si="1"/>
        <v>2.5883549908959593</v>
      </c>
      <c r="I56" s="111">
        <f t="shared" si="1"/>
        <v>2.1901465307581192</v>
      </c>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5.0298037183037119</v>
      </c>
      <c r="D57" s="111">
        <v>3.9215418820673005</v>
      </c>
      <c r="E57" s="111">
        <v>2.3870254934322701</v>
      </c>
      <c r="F57" s="111">
        <v>2.131272761993098</v>
      </c>
      <c r="G57" s="111">
        <f t="shared" si="1"/>
        <v>3.1455791011125149</v>
      </c>
      <c r="H57" s="111">
        <f t="shared" si="1"/>
        <v>2.5504695414425798</v>
      </c>
      <c r="I57" s="111">
        <f t="shared" si="1"/>
        <v>1.3602504221027092</v>
      </c>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6.3968514605070359</v>
      </c>
      <c r="D58" s="111">
        <v>6.580933516924504</v>
      </c>
      <c r="E58" s="111">
        <v>4.325928325810513</v>
      </c>
      <c r="F58" s="111">
        <v>5.7065437489415283</v>
      </c>
      <c r="G58" s="111">
        <f t="shared" si="1"/>
        <v>6.8461302363706871</v>
      </c>
      <c r="H58" s="111">
        <f t="shared" si="1"/>
        <v>6.3866584084263458</v>
      </c>
      <c r="I58" s="111">
        <f t="shared" si="1"/>
        <v>2.5730422364883117</v>
      </c>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3.763855693772701</v>
      </c>
      <c r="D59" s="111">
        <v>14.71325407565692</v>
      </c>
      <c r="E59" s="111">
        <v>0.68433739886776379</v>
      </c>
      <c r="F59" s="111">
        <v>2.224096546320232</v>
      </c>
      <c r="G59" s="111">
        <f t="shared" si="1"/>
        <v>5.2971351042852115</v>
      </c>
      <c r="H59" s="111">
        <f t="shared" si="1"/>
        <v>4.4427584745617903</v>
      </c>
      <c r="I59" s="111">
        <f t="shared" si="1"/>
        <v>2.3922545632255794</v>
      </c>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3.4828014647907657</v>
      </c>
      <c r="D60" s="111">
        <v>3.818493172240478</v>
      </c>
      <c r="E60" s="111">
        <v>2.3918034155792007</v>
      </c>
      <c r="F60" s="111">
        <v>6.8397185392878894</v>
      </c>
      <c r="G60" s="111">
        <f t="shared" si="1"/>
        <v>8.1432400137717806</v>
      </c>
      <c r="H60" s="111">
        <f t="shared" si="1"/>
        <v>4.9365755523901464</v>
      </c>
      <c r="I60" s="111">
        <f t="shared" si="1"/>
        <v>2.1096476719616013</v>
      </c>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5.7085367507789462</v>
      </c>
      <c r="D61" s="111">
        <v>8.8799460567672508</v>
      </c>
      <c r="E61" s="111">
        <v>4.3423912035839853</v>
      </c>
      <c r="F61" s="111">
        <v>6.2452367871769674</v>
      </c>
      <c r="G61" s="111">
        <f t="shared" si="1"/>
        <v>4.4342807913290807</v>
      </c>
      <c r="H61" s="111">
        <f t="shared" si="1"/>
        <v>4.0444539085748756</v>
      </c>
      <c r="I61" s="111">
        <f t="shared" si="1"/>
        <v>1.9004060534267488</v>
      </c>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5.2425740291384066</v>
      </c>
      <c r="D62" s="111">
        <v>5.8351008235864823</v>
      </c>
      <c r="E62" s="111">
        <v>5.5001943745506132</v>
      </c>
      <c r="F62" s="111">
        <v>6.1700072726223505</v>
      </c>
      <c r="G62" s="111">
        <f t="shared" si="1"/>
        <v>5.5888875955217978</v>
      </c>
      <c r="H62" s="111">
        <f t="shared" si="1"/>
        <v>5.1649030193097998</v>
      </c>
      <c r="I62" s="111">
        <f t="shared" si="1"/>
        <v>4.8308545653245885</v>
      </c>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9.252416600733314</v>
      </c>
      <c r="D63" s="111">
        <v>12.672647523653962</v>
      </c>
      <c r="E63" s="111">
        <v>10.497934220062799</v>
      </c>
      <c r="F63" s="111">
        <v>10.913106759839293</v>
      </c>
      <c r="G63" s="111">
        <f t="shared" si="1"/>
        <v>14.555557541694013</v>
      </c>
      <c r="H63" s="111">
        <f t="shared" si="1"/>
        <v>10.037638196768745</v>
      </c>
      <c r="I63" s="111">
        <f t="shared" si="1"/>
        <v>5.3232875759771625</v>
      </c>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2.3596013595079195</v>
      </c>
      <c r="D64" s="111">
        <v>2.7371375770291864</v>
      </c>
      <c r="E64" s="111">
        <v>2.0764491963669687</v>
      </c>
      <c r="F64" s="111">
        <v>2.6427535226488694</v>
      </c>
      <c r="G64" s="111">
        <f t="shared" si="1"/>
        <v>2.6559291246342167</v>
      </c>
      <c r="H64" s="111">
        <f t="shared" si="1"/>
        <v>1.612528397099346</v>
      </c>
      <c r="I64" s="111">
        <f t="shared" si="1"/>
        <v>0.94854611594079175</v>
      </c>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3.932268529424312</v>
      </c>
      <c r="D65" s="111">
        <v>3.3016216897996582</v>
      </c>
      <c r="E65" s="111">
        <v>2.1887155022267399</v>
      </c>
      <c r="F65" s="111">
        <v>3.0419435793659773</v>
      </c>
      <c r="G65" s="111">
        <f t="shared" si="1"/>
        <v>3.1236612880194206</v>
      </c>
      <c r="H65" s="111">
        <f t="shared" si="1"/>
        <v>2.7517968489694891</v>
      </c>
      <c r="I65" s="111">
        <f t="shared" si="1"/>
        <v>1.896508639154648</v>
      </c>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2.1033138895295109</v>
      </c>
      <c r="D66" s="111">
        <v>2.6661725360233235</v>
      </c>
      <c r="E66" s="111">
        <v>1.421958685879106</v>
      </c>
      <c r="F66" s="111">
        <v>1.8218845662826044</v>
      </c>
      <c r="G66" s="111">
        <f t="shared" si="1"/>
        <v>1.5864882208439048</v>
      </c>
      <c r="H66" s="111">
        <f t="shared" si="1"/>
        <v>1.6161422062802395</v>
      </c>
      <c r="I66" s="111">
        <f t="shared" si="1"/>
        <v>1.1416784392988848</v>
      </c>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17.319883094081867</v>
      </c>
      <c r="D67" s="111">
        <v>16.26620199330122</v>
      </c>
      <c r="E67" s="111">
        <v>12.512463071770171</v>
      </c>
      <c r="F67" s="111">
        <v>15.080810754922997</v>
      </c>
      <c r="G67" s="111">
        <f t="shared" si="1"/>
        <v>12.537228058055202</v>
      </c>
      <c r="H67" s="111">
        <f t="shared" si="1"/>
        <v>14.887958318940552</v>
      </c>
      <c r="I67" s="111">
        <f t="shared" si="1"/>
        <v>8.6193442899129522</v>
      </c>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0.90697874797630362</v>
      </c>
      <c r="D68" s="111">
        <v>2.4186099946034765</v>
      </c>
      <c r="E68" s="111">
        <v>1.058141872639021</v>
      </c>
      <c r="F68" s="111">
        <v>0.90697874797630362</v>
      </c>
      <c r="G68" s="111">
        <f t="shared" si="1"/>
        <v>2.1096664918657289</v>
      </c>
      <c r="H68" s="111">
        <f t="shared" si="1"/>
        <v>1.3562141733422541</v>
      </c>
      <c r="I68" s="111">
        <f t="shared" si="1"/>
        <v>1.8082855644563389</v>
      </c>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2.0325267514395935</v>
      </c>
      <c r="D69" s="111">
        <v>2.1228612737257975</v>
      </c>
      <c r="E69" s="111">
        <v>1.6260214011516747</v>
      </c>
      <c r="F69" s="111">
        <v>1.8518577068671851</v>
      </c>
      <c r="G69" s="111">
        <f t="shared" si="1"/>
        <v>2.3106187429237299</v>
      </c>
      <c r="H69" s="111">
        <f t="shared" si="1"/>
        <v>2.1293937434787313</v>
      </c>
      <c r="I69" s="111">
        <f t="shared" si="1"/>
        <v>1.3138812459762388</v>
      </c>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3.126993458329685</v>
      </c>
      <c r="D70" s="111">
        <v>4.0650914958285904</v>
      </c>
      <c r="E70" s="111">
        <v>6.8793856083253075</v>
      </c>
      <c r="F70" s="111">
        <v>3.7523921499956221</v>
      </c>
      <c r="G70" s="111">
        <f t="shared" si="1"/>
        <v>5.6340673271045594</v>
      </c>
      <c r="H70" s="111">
        <f t="shared" si="1"/>
        <v>6.2600748078939539</v>
      </c>
      <c r="I70" s="111">
        <f t="shared" si="1"/>
        <v>1.8780224423681864</v>
      </c>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5.3772169386469892</v>
      </c>
      <c r="D71" s="112">
        <v>6.0124376209596821</v>
      </c>
      <c r="E71" s="112">
        <v>4.6491400768600144</v>
      </c>
      <c r="F71" s="112">
        <v>5.2822503914573833</v>
      </c>
      <c r="G71" s="112">
        <f t="shared" si="1"/>
        <v>5.8078746220902415</v>
      </c>
      <c r="H71" s="112">
        <f t="shared" si="1"/>
        <v>5.0110047102390221</v>
      </c>
      <c r="I71" s="112">
        <f t="shared" si="1"/>
        <v>3.2254258336835098</v>
      </c>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zoomScaleNormal="100" workbookViewId="0"/>
  </sheetViews>
  <sheetFormatPr baseColWidth="10" defaultRowHeight="12.75" x14ac:dyDescent="0.2"/>
  <cols>
    <col min="2" max="2" width="32.85546875" bestFit="1" customWidth="1"/>
    <col min="3" max="16" width="12.28515625" customWidth="1"/>
    <col min="17" max="17" width="12" customWidth="1"/>
    <col min="18" max="19" width="12.28515625" hidden="1" customWidth="1"/>
    <col min="20" max="20" width="12" hidden="1" customWidth="1"/>
    <col min="21" max="21" width="12.28515625" hidden="1" customWidth="1"/>
    <col min="22" max="22" width="0.140625" hidden="1" customWidth="1"/>
    <col min="23" max="58" width="12.28515625" customWidth="1"/>
  </cols>
  <sheetData>
    <row r="2" spans="1:15" ht="40.5" customHeight="1" x14ac:dyDescent="0.2">
      <c r="B2" s="10"/>
    </row>
    <row r="3" spans="1:15" ht="27.95" customHeight="1" x14ac:dyDescent="0.25">
      <c r="A3" s="12"/>
      <c r="B3" s="57"/>
      <c r="C3" s="56"/>
      <c r="D3" s="12"/>
      <c r="E3" s="12"/>
      <c r="F3" s="12"/>
      <c r="G3" s="12"/>
      <c r="H3" s="12"/>
      <c r="I3" s="12"/>
      <c r="J3" s="12"/>
      <c r="K3" s="12"/>
      <c r="L3" s="12"/>
      <c r="O3" s="94"/>
    </row>
    <row r="4" spans="1:15" x14ac:dyDescent="0.2">
      <c r="A4" s="12"/>
      <c r="B4" s="12"/>
      <c r="C4" s="12"/>
      <c r="D4" s="12"/>
      <c r="E4" s="12"/>
      <c r="F4" s="12"/>
      <c r="G4" s="12"/>
      <c r="H4" s="12"/>
      <c r="I4" s="12"/>
      <c r="J4" s="12"/>
      <c r="K4" s="12"/>
      <c r="L4" s="12"/>
    </row>
    <row r="5" spans="1:15" ht="39" customHeight="1" x14ac:dyDescent="0.2">
      <c r="A5" s="12"/>
      <c r="B5" s="12"/>
      <c r="C5" s="38" t="s">
        <v>175</v>
      </c>
      <c r="D5" s="38" t="s">
        <v>236</v>
      </c>
      <c r="E5" s="38" t="s">
        <v>245</v>
      </c>
      <c r="F5" s="64" t="s">
        <v>247</v>
      </c>
      <c r="G5" s="38" t="s">
        <v>256</v>
      </c>
      <c r="H5" s="38" t="s">
        <v>265</v>
      </c>
      <c r="I5" s="38" t="s">
        <v>273</v>
      </c>
    </row>
    <row r="6" spans="1:15" ht="17.100000000000001" customHeight="1" thickBot="1" x14ac:dyDescent="0.25">
      <c r="A6" s="12"/>
      <c r="B6" s="58" t="s">
        <v>52</v>
      </c>
      <c r="C6" s="40">
        <v>1109</v>
      </c>
      <c r="D6" s="40">
        <v>1186</v>
      </c>
      <c r="E6" s="40">
        <v>939</v>
      </c>
      <c r="F6" s="40">
        <v>1081</v>
      </c>
      <c r="G6" s="40">
        <v>1224</v>
      </c>
      <c r="H6" s="40">
        <v>1313</v>
      </c>
      <c r="I6" s="40">
        <v>888</v>
      </c>
    </row>
    <row r="7" spans="1:15" ht="17.100000000000001" customHeight="1" thickBot="1" x14ac:dyDescent="0.25">
      <c r="A7" s="12"/>
      <c r="B7" s="58" t="s">
        <v>53</v>
      </c>
      <c r="C7" s="40">
        <v>155</v>
      </c>
      <c r="D7" s="40">
        <v>164</v>
      </c>
      <c r="E7" s="40">
        <v>120</v>
      </c>
      <c r="F7" s="40">
        <v>130</v>
      </c>
      <c r="G7" s="40">
        <v>173</v>
      </c>
      <c r="H7" s="40">
        <v>193</v>
      </c>
      <c r="I7" s="40">
        <v>122</v>
      </c>
    </row>
    <row r="8" spans="1:15" ht="17.100000000000001" customHeight="1" thickBot="1" x14ac:dyDescent="0.25">
      <c r="A8" s="12"/>
      <c r="B8" s="58" t="s">
        <v>166</v>
      </c>
      <c r="C8" s="40">
        <v>177</v>
      </c>
      <c r="D8" s="40">
        <v>159</v>
      </c>
      <c r="E8" s="40">
        <v>108</v>
      </c>
      <c r="F8" s="40">
        <v>154</v>
      </c>
      <c r="G8" s="40">
        <v>167</v>
      </c>
      <c r="H8" s="40">
        <v>170</v>
      </c>
      <c r="I8" s="40">
        <v>116</v>
      </c>
    </row>
    <row r="9" spans="1:15" ht="17.100000000000001" customHeight="1" thickBot="1" x14ac:dyDescent="0.25">
      <c r="A9" s="12"/>
      <c r="B9" s="58" t="s">
        <v>47</v>
      </c>
      <c r="C9" s="40">
        <v>374</v>
      </c>
      <c r="D9" s="40">
        <v>307</v>
      </c>
      <c r="E9" s="40">
        <v>232</v>
      </c>
      <c r="F9" s="40">
        <v>243</v>
      </c>
      <c r="G9" s="40">
        <v>279</v>
      </c>
      <c r="H9" s="40">
        <v>276</v>
      </c>
      <c r="I9" s="40">
        <v>224</v>
      </c>
    </row>
    <row r="10" spans="1:15" ht="17.100000000000001" customHeight="1" thickBot="1" x14ac:dyDescent="0.25">
      <c r="A10" s="12"/>
      <c r="B10" s="58" t="s">
        <v>8</v>
      </c>
      <c r="C10" s="40">
        <v>576</v>
      </c>
      <c r="D10" s="40">
        <v>561</v>
      </c>
      <c r="E10" s="40">
        <v>510</v>
      </c>
      <c r="F10" s="40">
        <v>507</v>
      </c>
      <c r="G10" s="40">
        <v>490</v>
      </c>
      <c r="H10" s="40">
        <v>554</v>
      </c>
      <c r="I10" s="40">
        <v>429</v>
      </c>
    </row>
    <row r="11" spans="1:15" ht="17.100000000000001" customHeight="1" thickBot="1" x14ac:dyDescent="0.25">
      <c r="A11" s="12"/>
      <c r="B11" s="58" t="s">
        <v>9</v>
      </c>
      <c r="C11" s="40">
        <v>113</v>
      </c>
      <c r="D11" s="40">
        <v>122</v>
      </c>
      <c r="E11" s="40">
        <v>92</v>
      </c>
      <c r="F11" s="40">
        <v>83</v>
      </c>
      <c r="G11" s="40">
        <v>75</v>
      </c>
      <c r="H11" s="40">
        <v>116</v>
      </c>
      <c r="I11" s="40">
        <v>69</v>
      </c>
    </row>
    <row r="12" spans="1:15" ht="17.100000000000001" customHeight="1" thickBot="1" x14ac:dyDescent="0.25">
      <c r="A12" s="12"/>
      <c r="B12" s="58" t="s">
        <v>54</v>
      </c>
      <c r="C12" s="40">
        <v>351</v>
      </c>
      <c r="D12" s="40">
        <v>294</v>
      </c>
      <c r="E12" s="40">
        <v>226</v>
      </c>
      <c r="F12" s="40">
        <v>262</v>
      </c>
      <c r="G12" s="40">
        <v>287</v>
      </c>
      <c r="H12" s="40">
        <v>298</v>
      </c>
      <c r="I12" s="40">
        <v>219</v>
      </c>
    </row>
    <row r="13" spans="1:15" ht="17.100000000000001" customHeight="1" thickBot="1" x14ac:dyDescent="0.25">
      <c r="A13" s="12"/>
      <c r="B13" s="58" t="s">
        <v>49</v>
      </c>
      <c r="C13" s="40">
        <v>278</v>
      </c>
      <c r="D13" s="40">
        <v>277</v>
      </c>
      <c r="E13" s="40">
        <v>190</v>
      </c>
      <c r="F13" s="40">
        <v>196</v>
      </c>
      <c r="G13" s="40">
        <v>288</v>
      </c>
      <c r="H13" s="40">
        <v>254</v>
      </c>
      <c r="I13" s="40">
        <v>204</v>
      </c>
    </row>
    <row r="14" spans="1:15" ht="17.100000000000001" customHeight="1" thickBot="1" x14ac:dyDescent="0.25">
      <c r="A14" s="12"/>
      <c r="B14" s="58" t="s">
        <v>26</v>
      </c>
      <c r="C14" s="40">
        <v>1835</v>
      </c>
      <c r="D14" s="40">
        <v>1904</v>
      </c>
      <c r="E14" s="40">
        <v>1344</v>
      </c>
      <c r="F14" s="40">
        <v>1646</v>
      </c>
      <c r="G14" s="40">
        <v>1702</v>
      </c>
      <c r="H14" s="40">
        <v>1809</v>
      </c>
      <c r="I14" s="40">
        <v>1197</v>
      </c>
    </row>
    <row r="15" spans="1:15" ht="17.100000000000001" customHeight="1" thickBot="1" x14ac:dyDescent="0.25">
      <c r="A15" s="12"/>
      <c r="B15" s="58" t="s">
        <v>48</v>
      </c>
      <c r="C15" s="40">
        <v>1025</v>
      </c>
      <c r="D15" s="40">
        <v>1070</v>
      </c>
      <c r="E15" s="40">
        <v>756</v>
      </c>
      <c r="F15" s="40">
        <v>956</v>
      </c>
      <c r="G15" s="40">
        <v>1054</v>
      </c>
      <c r="H15" s="40">
        <v>966</v>
      </c>
      <c r="I15" s="40">
        <v>631</v>
      </c>
    </row>
    <row r="16" spans="1:15" ht="17.100000000000001" customHeight="1" thickBot="1" x14ac:dyDescent="0.25">
      <c r="A16" s="12"/>
      <c r="B16" s="58" t="s">
        <v>21</v>
      </c>
      <c r="C16" s="40">
        <v>94</v>
      </c>
      <c r="D16" s="40">
        <v>83</v>
      </c>
      <c r="E16" s="40">
        <v>61</v>
      </c>
      <c r="F16" s="40">
        <v>72</v>
      </c>
      <c r="G16" s="40">
        <v>90</v>
      </c>
      <c r="H16" s="40">
        <v>92</v>
      </c>
      <c r="I16" s="40">
        <v>46</v>
      </c>
    </row>
    <row r="17" spans="1:36" ht="17.100000000000001" customHeight="1" thickBot="1" x14ac:dyDescent="0.25">
      <c r="A17" s="12"/>
      <c r="B17" s="58" t="s">
        <v>10</v>
      </c>
      <c r="C17" s="40">
        <v>352</v>
      </c>
      <c r="D17" s="40">
        <v>343</v>
      </c>
      <c r="E17" s="40">
        <v>254</v>
      </c>
      <c r="F17" s="40">
        <v>345</v>
      </c>
      <c r="G17" s="40">
        <v>351</v>
      </c>
      <c r="H17" s="40">
        <v>376</v>
      </c>
      <c r="I17" s="40">
        <v>249</v>
      </c>
    </row>
    <row r="18" spans="1:36" ht="17.100000000000001" customHeight="1" thickBot="1" x14ac:dyDescent="0.25">
      <c r="A18" s="12"/>
      <c r="B18" s="58" t="s">
        <v>167</v>
      </c>
      <c r="C18" s="40">
        <v>851</v>
      </c>
      <c r="D18" s="40">
        <v>930</v>
      </c>
      <c r="E18" s="40">
        <v>663</v>
      </c>
      <c r="F18" s="40">
        <v>883</v>
      </c>
      <c r="G18" s="40">
        <v>869</v>
      </c>
      <c r="H18" s="40">
        <v>862</v>
      </c>
      <c r="I18" s="40">
        <v>683</v>
      </c>
    </row>
    <row r="19" spans="1:36" ht="17.100000000000001" customHeight="1" thickBot="1" x14ac:dyDescent="0.25">
      <c r="A19" s="12"/>
      <c r="B19" s="58" t="s">
        <v>168</v>
      </c>
      <c r="C19" s="40">
        <v>292</v>
      </c>
      <c r="D19" s="40">
        <v>350</v>
      </c>
      <c r="E19" s="40">
        <v>298</v>
      </c>
      <c r="F19" s="40">
        <v>283</v>
      </c>
      <c r="G19" s="40">
        <v>316</v>
      </c>
      <c r="H19" s="40">
        <v>284</v>
      </c>
      <c r="I19" s="40">
        <v>186</v>
      </c>
    </row>
    <row r="20" spans="1:36" ht="17.100000000000001" customHeight="1" thickBot="1" x14ac:dyDescent="0.25">
      <c r="A20" s="12"/>
      <c r="B20" s="58" t="s">
        <v>169</v>
      </c>
      <c r="C20" s="40">
        <v>60</v>
      </c>
      <c r="D20" s="40">
        <v>44</v>
      </c>
      <c r="E20" s="40">
        <v>45</v>
      </c>
      <c r="F20" s="40">
        <v>52</v>
      </c>
      <c r="G20" s="40">
        <v>50</v>
      </c>
      <c r="H20" s="40">
        <v>55</v>
      </c>
      <c r="I20" s="40">
        <v>34</v>
      </c>
    </row>
    <row r="21" spans="1:36" ht="17.100000000000001" customHeight="1" thickBot="1" x14ac:dyDescent="0.25">
      <c r="A21" s="12"/>
      <c r="B21" s="58" t="s">
        <v>51</v>
      </c>
      <c r="C21" s="40">
        <v>164</v>
      </c>
      <c r="D21" s="40">
        <v>201</v>
      </c>
      <c r="E21" s="40">
        <v>133</v>
      </c>
      <c r="F21" s="40">
        <v>161</v>
      </c>
      <c r="G21" s="40">
        <v>177</v>
      </c>
      <c r="H21" s="40">
        <v>185</v>
      </c>
      <c r="I21" s="40">
        <v>116</v>
      </c>
    </row>
    <row r="22" spans="1:36" ht="17.100000000000001" customHeight="1" thickBot="1" x14ac:dyDescent="0.25">
      <c r="A22" s="12"/>
      <c r="B22" s="58" t="s">
        <v>11</v>
      </c>
      <c r="C22" s="40">
        <v>60</v>
      </c>
      <c r="D22" s="40">
        <v>36</v>
      </c>
      <c r="E22" s="40">
        <v>28</v>
      </c>
      <c r="F22" s="40">
        <v>43</v>
      </c>
      <c r="G22" s="40">
        <v>33</v>
      </c>
      <c r="H22" s="40">
        <v>68</v>
      </c>
      <c r="I22" s="40">
        <v>42</v>
      </c>
    </row>
    <row r="23" spans="1:36" ht="17.100000000000001" customHeight="1" thickBot="1" x14ac:dyDescent="0.25">
      <c r="A23" s="12"/>
      <c r="B23" s="60" t="s">
        <v>22</v>
      </c>
      <c r="C23" s="61">
        <v>7866</v>
      </c>
      <c r="D23" s="61">
        <v>8031</v>
      </c>
      <c r="E23" s="61">
        <v>5999</v>
      </c>
      <c r="F23" s="61">
        <v>7097</v>
      </c>
      <c r="G23" s="61">
        <f>SUM(G6:G22)</f>
        <v>7625</v>
      </c>
      <c r="H23" s="61">
        <f>SUM(H6:H22)</f>
        <v>7871</v>
      </c>
      <c r="I23" s="61">
        <f>SUM(I6:I22)</f>
        <v>5455</v>
      </c>
    </row>
    <row r="24" spans="1:36" ht="21.75" customHeight="1" x14ac:dyDescent="0.2"/>
    <row r="25" spans="1:36" ht="26.25" customHeight="1" thickBot="1" x14ac:dyDescent="0.25">
      <c r="B25" s="62"/>
      <c r="AJ25" s="40"/>
    </row>
    <row r="26" spans="1:36" ht="15" customHeight="1" x14ac:dyDescent="0.2">
      <c r="B26" s="62"/>
    </row>
    <row r="29" spans="1:36" ht="39" customHeight="1" x14ac:dyDescent="0.2">
      <c r="B29" s="12"/>
      <c r="C29" s="39" t="s">
        <v>257</v>
      </c>
      <c r="D29" s="39" t="s">
        <v>266</v>
      </c>
      <c r="E29" s="39" t="s">
        <v>274</v>
      </c>
    </row>
    <row r="30" spans="1:36" ht="17.100000000000001" customHeight="1" thickBot="1" x14ac:dyDescent="0.25">
      <c r="B30" s="58" t="s">
        <v>52</v>
      </c>
      <c r="C30" s="36">
        <f t="shared" ref="C30:E47" si="0">+(G6-C6)/C6</f>
        <v>0.1036970243462579</v>
      </c>
      <c r="D30" s="36">
        <f t="shared" si="0"/>
        <v>0.10708263069139966</v>
      </c>
      <c r="E30" s="36">
        <f t="shared" si="0"/>
        <v>-5.4313099041533544E-2</v>
      </c>
    </row>
    <row r="31" spans="1:36" ht="17.100000000000001" customHeight="1" thickBot="1" x14ac:dyDescent="0.25">
      <c r="B31" s="58" t="s">
        <v>53</v>
      </c>
      <c r="C31" s="36">
        <f t="shared" si="0"/>
        <v>0.11612903225806452</v>
      </c>
      <c r="D31" s="36">
        <f t="shared" si="0"/>
        <v>0.17682926829268292</v>
      </c>
      <c r="E31" s="36">
        <f t="shared" si="0"/>
        <v>1.6666666666666666E-2</v>
      </c>
    </row>
    <row r="32" spans="1:36" ht="17.100000000000001" customHeight="1" thickBot="1" x14ac:dyDescent="0.25">
      <c r="B32" s="58" t="s">
        <v>166</v>
      </c>
      <c r="C32" s="36">
        <f t="shared" si="0"/>
        <v>-5.6497175141242938E-2</v>
      </c>
      <c r="D32" s="36">
        <f t="shared" si="0"/>
        <v>6.9182389937106917E-2</v>
      </c>
      <c r="E32" s="36">
        <f t="shared" si="0"/>
        <v>7.407407407407407E-2</v>
      </c>
    </row>
    <row r="33" spans="2:5" ht="17.100000000000001" customHeight="1" thickBot="1" x14ac:dyDescent="0.25">
      <c r="B33" s="58" t="s">
        <v>47</v>
      </c>
      <c r="C33" s="36">
        <f t="shared" si="0"/>
        <v>-0.25401069518716579</v>
      </c>
      <c r="D33" s="36">
        <f t="shared" si="0"/>
        <v>-0.10097719869706841</v>
      </c>
      <c r="E33" s="36">
        <f t="shared" si="0"/>
        <v>-3.4482758620689655E-2</v>
      </c>
    </row>
    <row r="34" spans="2:5" ht="17.100000000000001" customHeight="1" thickBot="1" x14ac:dyDescent="0.25">
      <c r="B34" s="58" t="s">
        <v>8</v>
      </c>
      <c r="C34" s="36">
        <f t="shared" si="0"/>
        <v>-0.14930555555555555</v>
      </c>
      <c r="D34" s="36">
        <f t="shared" si="0"/>
        <v>-1.2477718360071301E-2</v>
      </c>
      <c r="E34" s="36">
        <f t="shared" si="0"/>
        <v>-0.1588235294117647</v>
      </c>
    </row>
    <row r="35" spans="2:5" ht="17.100000000000001" customHeight="1" thickBot="1" x14ac:dyDescent="0.25">
      <c r="B35" s="58" t="s">
        <v>9</v>
      </c>
      <c r="C35" s="36">
        <f t="shared" si="0"/>
        <v>-0.33628318584070799</v>
      </c>
      <c r="D35" s="36">
        <f t="shared" si="0"/>
        <v>-4.9180327868852458E-2</v>
      </c>
      <c r="E35" s="36">
        <f t="shared" si="0"/>
        <v>-0.25</v>
      </c>
    </row>
    <row r="36" spans="2:5" ht="17.100000000000001" customHeight="1" thickBot="1" x14ac:dyDescent="0.25">
      <c r="B36" s="58" t="s">
        <v>54</v>
      </c>
      <c r="C36" s="36">
        <f t="shared" si="0"/>
        <v>-0.18233618233618235</v>
      </c>
      <c r="D36" s="36">
        <f t="shared" si="0"/>
        <v>1.3605442176870748E-2</v>
      </c>
      <c r="E36" s="36">
        <f t="shared" si="0"/>
        <v>-3.0973451327433628E-2</v>
      </c>
    </row>
    <row r="37" spans="2:5" ht="17.100000000000001" customHeight="1" thickBot="1" x14ac:dyDescent="0.25">
      <c r="B37" s="58" t="s">
        <v>49</v>
      </c>
      <c r="C37" s="36">
        <f t="shared" si="0"/>
        <v>3.5971223021582732E-2</v>
      </c>
      <c r="D37" s="36">
        <f t="shared" si="0"/>
        <v>-8.3032490974729242E-2</v>
      </c>
      <c r="E37" s="36">
        <f t="shared" si="0"/>
        <v>7.3684210526315783E-2</v>
      </c>
    </row>
    <row r="38" spans="2:5" ht="17.100000000000001" customHeight="1" thickBot="1" x14ac:dyDescent="0.25">
      <c r="B38" s="58" t="s">
        <v>26</v>
      </c>
      <c r="C38" s="36">
        <f t="shared" si="0"/>
        <v>-7.2479564032697549E-2</v>
      </c>
      <c r="D38" s="36">
        <f t="shared" si="0"/>
        <v>-4.989495798319328E-2</v>
      </c>
      <c r="E38" s="36">
        <f t="shared" si="0"/>
        <v>-0.109375</v>
      </c>
    </row>
    <row r="39" spans="2:5" ht="17.100000000000001" customHeight="1" thickBot="1" x14ac:dyDescent="0.25">
      <c r="B39" s="58" t="s">
        <v>48</v>
      </c>
      <c r="C39" s="36">
        <f t="shared" si="0"/>
        <v>2.8292682926829269E-2</v>
      </c>
      <c r="D39" s="36">
        <f t="shared" si="0"/>
        <v>-9.719626168224299E-2</v>
      </c>
      <c r="E39" s="36">
        <f t="shared" si="0"/>
        <v>-0.16534391534391535</v>
      </c>
    </row>
    <row r="40" spans="2:5" ht="17.100000000000001" customHeight="1" thickBot="1" x14ac:dyDescent="0.25">
      <c r="B40" s="58" t="s">
        <v>21</v>
      </c>
      <c r="C40" s="36">
        <f t="shared" si="0"/>
        <v>-4.2553191489361701E-2</v>
      </c>
      <c r="D40" s="36">
        <f t="shared" si="0"/>
        <v>0.10843373493975904</v>
      </c>
      <c r="E40" s="36">
        <f t="shared" si="0"/>
        <v>-0.24590163934426229</v>
      </c>
    </row>
    <row r="41" spans="2:5" ht="17.100000000000001" customHeight="1" thickBot="1" x14ac:dyDescent="0.25">
      <c r="B41" s="58" t="s">
        <v>10</v>
      </c>
      <c r="C41" s="36">
        <f t="shared" si="0"/>
        <v>-2.840909090909091E-3</v>
      </c>
      <c r="D41" s="36">
        <f t="shared" si="0"/>
        <v>9.6209912536443148E-2</v>
      </c>
      <c r="E41" s="36">
        <f t="shared" si="0"/>
        <v>-1.968503937007874E-2</v>
      </c>
    </row>
    <row r="42" spans="2:5" ht="17.100000000000001" customHeight="1" thickBot="1" x14ac:dyDescent="0.25">
      <c r="B42" s="58" t="s">
        <v>167</v>
      </c>
      <c r="C42" s="36">
        <f t="shared" si="0"/>
        <v>2.1151586368977675E-2</v>
      </c>
      <c r="D42" s="36">
        <f t="shared" si="0"/>
        <v>-7.3118279569892475E-2</v>
      </c>
      <c r="E42" s="36">
        <f t="shared" si="0"/>
        <v>3.0165912518853696E-2</v>
      </c>
    </row>
    <row r="43" spans="2:5" ht="17.100000000000001" customHeight="1" thickBot="1" x14ac:dyDescent="0.25">
      <c r="B43" s="58" t="s">
        <v>168</v>
      </c>
      <c r="C43" s="36">
        <f t="shared" si="0"/>
        <v>8.2191780821917804E-2</v>
      </c>
      <c r="D43" s="36">
        <f t="shared" si="0"/>
        <v>-0.18857142857142858</v>
      </c>
      <c r="E43" s="36">
        <f t="shared" si="0"/>
        <v>-0.37583892617449666</v>
      </c>
    </row>
    <row r="44" spans="2:5" ht="17.100000000000001" customHeight="1" thickBot="1" x14ac:dyDescent="0.25">
      <c r="B44" s="58" t="s">
        <v>169</v>
      </c>
      <c r="C44" s="36">
        <f t="shared" si="0"/>
        <v>-0.16666666666666666</v>
      </c>
      <c r="D44" s="36">
        <f t="shared" si="0"/>
        <v>0.25</v>
      </c>
      <c r="E44" s="36">
        <f t="shared" si="0"/>
        <v>-0.24444444444444444</v>
      </c>
    </row>
    <row r="45" spans="2:5" ht="17.100000000000001" customHeight="1" thickBot="1" x14ac:dyDescent="0.25">
      <c r="B45" s="58" t="s">
        <v>51</v>
      </c>
      <c r="C45" s="36">
        <f t="shared" si="0"/>
        <v>7.926829268292683E-2</v>
      </c>
      <c r="D45" s="36">
        <f t="shared" si="0"/>
        <v>-7.9601990049751242E-2</v>
      </c>
      <c r="E45" s="36">
        <f t="shared" si="0"/>
        <v>-0.12781954887218044</v>
      </c>
    </row>
    <row r="46" spans="2:5" ht="17.100000000000001" customHeight="1" thickBot="1" x14ac:dyDescent="0.25">
      <c r="B46" s="58" t="s">
        <v>11</v>
      </c>
      <c r="C46" s="36">
        <f t="shared" si="0"/>
        <v>-0.45</v>
      </c>
      <c r="D46" s="36">
        <f t="shared" si="0"/>
        <v>0.88888888888888884</v>
      </c>
      <c r="E46" s="36">
        <f t="shared" si="0"/>
        <v>0.5</v>
      </c>
    </row>
    <row r="47" spans="2:5" ht="17.100000000000001" customHeight="1" thickBot="1" x14ac:dyDescent="0.25">
      <c r="B47" s="60" t="s">
        <v>22</v>
      </c>
      <c r="C47" s="69">
        <f t="shared" si="0"/>
        <v>-3.0638189677091279E-2</v>
      </c>
      <c r="D47" s="69">
        <f t="shared" si="0"/>
        <v>-1.9922799153281035E-2</v>
      </c>
      <c r="E47" s="69">
        <f t="shared" si="0"/>
        <v>-9.0681780296716114E-2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245</v>
      </c>
      <c r="F53" s="64" t="s">
        <v>247</v>
      </c>
      <c r="G53" s="38" t="s">
        <v>256</v>
      </c>
      <c r="H53" s="38" t="s">
        <v>265</v>
      </c>
      <c r="I53" s="38" t="s">
        <v>273</v>
      </c>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12.832402916623515</v>
      </c>
      <c r="D54" s="111">
        <v>13.723381297669514</v>
      </c>
      <c r="E54" s="111">
        <v>10.865307789638846</v>
      </c>
      <c r="F54" s="111">
        <v>12.508410778061334</v>
      </c>
      <c r="G54" s="111">
        <f>+G6/$T54*100000</f>
        <v>14.130881517638203</v>
      </c>
      <c r="H54" s="111">
        <f>+H6/$T54*100000</f>
        <v>15.158372085505688</v>
      </c>
      <c r="I54" s="111">
        <f>+I6/$T54*100000</f>
        <v>10.251816002992422</v>
      </c>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11.686990720529369</v>
      </c>
      <c r="D55" s="111">
        <v>12.365590181721394</v>
      </c>
      <c r="E55" s="111">
        <v>9.0479928158937035</v>
      </c>
      <c r="F55" s="111">
        <v>9.8019922172181797</v>
      </c>
      <c r="G55" s="111">
        <f t="shared" ref="G55:I71" si="1">+G7/$T55*100000</f>
        <v>13.053234561343412</v>
      </c>
      <c r="H55" s="111">
        <f t="shared" si="1"/>
        <v>14.562279019302187</v>
      </c>
      <c r="I55" s="111">
        <f t="shared" si="1"/>
        <v>9.2051711935485319</v>
      </c>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17.493714123060865</v>
      </c>
      <c r="D56" s="111">
        <v>15.714692347834337</v>
      </c>
      <c r="E56" s="111">
        <v>10.674130651359173</v>
      </c>
      <c r="F56" s="111">
        <v>15.220519632493636</v>
      </c>
      <c r="G56" s="111">
        <f t="shared" si="1"/>
        <v>16.625203210754815</v>
      </c>
      <c r="H56" s="111">
        <f t="shared" si="1"/>
        <v>16.923859555858193</v>
      </c>
      <c r="I56" s="111">
        <f t="shared" si="1"/>
        <v>11.548045343997355</v>
      </c>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31.883840519416751</v>
      </c>
      <c r="D57" s="111">
        <v>26.172029517275245</v>
      </c>
      <c r="E57" s="111">
        <v>19.778211231295948</v>
      </c>
      <c r="F57" s="111">
        <v>20.715971246572913</v>
      </c>
      <c r="G57" s="111">
        <f t="shared" si="1"/>
        <v>23.719366735415992</v>
      </c>
      <c r="H57" s="111">
        <f t="shared" si="1"/>
        <v>23.464319781271733</v>
      </c>
      <c r="I57" s="111">
        <f t="shared" si="1"/>
        <v>19.043505909437926</v>
      </c>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26.507816124115482</v>
      </c>
      <c r="D58" s="111">
        <v>25.817508412549977</v>
      </c>
      <c r="E58" s="111">
        <v>23.470462193227252</v>
      </c>
      <c r="F58" s="111">
        <v>23.332400650914153</v>
      </c>
      <c r="G58" s="111">
        <f t="shared" si="1"/>
        <v>22.514119569272729</v>
      </c>
      <c r="H58" s="111">
        <f t="shared" si="1"/>
        <v>25.454739268116512</v>
      </c>
      <c r="I58" s="111">
        <f t="shared" si="1"/>
        <v>19.711341418812246</v>
      </c>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19.332531518014328</v>
      </c>
      <c r="D59" s="111">
        <v>20.872290665466796</v>
      </c>
      <c r="E59" s="111">
        <v>15.739760173958565</v>
      </c>
      <c r="F59" s="111">
        <v>14.200001026506097</v>
      </c>
      <c r="G59" s="111">
        <f t="shared" si="1"/>
        <v>12.815649445851317</v>
      </c>
      <c r="H59" s="111">
        <f t="shared" si="1"/>
        <v>19.821537809583372</v>
      </c>
      <c r="I59" s="111">
        <f t="shared" si="1"/>
        <v>11.790397490183212</v>
      </c>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14.728473664356127</v>
      </c>
      <c r="D60" s="111">
        <v>12.33667024877693</v>
      </c>
      <c r="E60" s="111">
        <v>9.4832907354543732</v>
      </c>
      <c r="F60" s="111">
        <v>10.993903418978078</v>
      </c>
      <c r="G60" s="111">
        <f t="shared" si="1"/>
        <v>12.109377637059591</v>
      </c>
      <c r="H60" s="111">
        <f t="shared" si="1"/>
        <v>12.573500124891144</v>
      </c>
      <c r="I60" s="111">
        <f t="shared" si="1"/>
        <v>9.2402568031918122</v>
      </c>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13.563873647149977</v>
      </c>
      <c r="D61" s="111">
        <v>13.515082734750157</v>
      </c>
      <c r="E61" s="111">
        <v>9.270273355965811</v>
      </c>
      <c r="F61" s="111">
        <v>9.5630188303647312</v>
      </c>
      <c r="G61" s="111">
        <f t="shared" si="1"/>
        <v>14.033767779151376</v>
      </c>
      <c r="H61" s="111">
        <f t="shared" si="1"/>
        <v>12.377003527446005</v>
      </c>
      <c r="I61" s="111">
        <f t="shared" si="1"/>
        <v>9.9405855102322249</v>
      </c>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23.636666691569967</v>
      </c>
      <c r="D62" s="111">
        <v>24.525456883242082</v>
      </c>
      <c r="E62" s="111">
        <v>17.312087211700291</v>
      </c>
      <c r="F62" s="111">
        <v>21.202154427424613</v>
      </c>
      <c r="G62" s="111">
        <f t="shared" si="1"/>
        <v>21.867325718570342</v>
      </c>
      <c r="H62" s="111">
        <f t="shared" si="1"/>
        <v>23.242063586894098</v>
      </c>
      <c r="I62" s="111">
        <f t="shared" si="1"/>
        <v>15.379076900780671</v>
      </c>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20.264373965281294</v>
      </c>
      <c r="D63" s="111">
        <v>21.1540294076595</v>
      </c>
      <c r="E63" s="111">
        <v>14.946211431953813</v>
      </c>
      <c r="F63" s="111">
        <v>18.900235620301384</v>
      </c>
      <c r="G63" s="111">
        <f t="shared" si="1"/>
        <v>20.703856476309703</v>
      </c>
      <c r="H63" s="111">
        <f t="shared" si="1"/>
        <v>18.97526124868612</v>
      </c>
      <c r="I63" s="111">
        <f t="shared" si="1"/>
        <v>12.394813507164535</v>
      </c>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8.8721011117497763</v>
      </c>
      <c r="D64" s="111">
        <v>7.8338765135662927</v>
      </c>
      <c r="E64" s="111">
        <v>5.7574273171993235</v>
      </c>
      <c r="F64" s="111">
        <v>6.7956519153828081</v>
      </c>
      <c r="G64" s="111">
        <f t="shared" si="1"/>
        <v>8.5369150434671255</v>
      </c>
      <c r="H64" s="111">
        <f t="shared" si="1"/>
        <v>8.7266242666552838</v>
      </c>
      <c r="I64" s="111">
        <f t="shared" si="1"/>
        <v>4.3633121333276419</v>
      </c>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13.058099267522245</v>
      </c>
      <c r="D65" s="111">
        <v>12.724227411250368</v>
      </c>
      <c r="E65" s="111">
        <v>9.4226057214507097</v>
      </c>
      <c r="F65" s="111">
        <v>12.798421157088564</v>
      </c>
      <c r="G65" s="111">
        <f t="shared" si="1"/>
        <v>13.052441810652578</v>
      </c>
      <c r="H65" s="111">
        <f t="shared" si="1"/>
        <v>13.982102908277405</v>
      </c>
      <c r="I65" s="111">
        <f t="shared" si="1"/>
        <v>9.2594245323432816</v>
      </c>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12.605071267532493</v>
      </c>
      <c r="D66" s="111">
        <v>13.775224769453841</v>
      </c>
      <c r="E66" s="111">
        <v>9.8204021743525765</v>
      </c>
      <c r="F66" s="111">
        <v>13.07905749615886</v>
      </c>
      <c r="G66" s="111">
        <f t="shared" si="1"/>
        <v>12.884656672087415</v>
      </c>
      <c r="H66" s="111">
        <f t="shared" si="1"/>
        <v>12.780867723060243</v>
      </c>
      <c r="I66" s="111">
        <f t="shared" si="1"/>
        <v>10.126836026508292</v>
      </c>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19.229680089246788</v>
      </c>
      <c r="D67" s="111">
        <v>23.04927407957663</v>
      </c>
      <c r="E67" s="111">
        <v>19.62481050203953</v>
      </c>
      <c r="F67" s="111">
        <v>18.636984470057676</v>
      </c>
      <c r="G67" s="111">
        <f t="shared" si="1"/>
        <v>20.634187845549185</v>
      </c>
      <c r="H67" s="111">
        <f t="shared" si="1"/>
        <v>18.544649835873319</v>
      </c>
      <c r="I67" s="111">
        <f t="shared" si="1"/>
        <v>12.145439681240976</v>
      </c>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9.0697874797630362</v>
      </c>
      <c r="D68" s="111">
        <v>6.6511774851595611</v>
      </c>
      <c r="E68" s="111">
        <v>6.8023406098222781</v>
      </c>
      <c r="F68" s="111">
        <v>7.8604824824612987</v>
      </c>
      <c r="G68" s="111">
        <f t="shared" si="1"/>
        <v>7.534523185234745</v>
      </c>
      <c r="H68" s="111">
        <f t="shared" si="1"/>
        <v>8.2879755037582203</v>
      </c>
      <c r="I68" s="111">
        <f t="shared" si="1"/>
        <v>5.1234757659596264</v>
      </c>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7.4074308274687404</v>
      </c>
      <c r="D69" s="111">
        <v>9.0786194897635184</v>
      </c>
      <c r="E69" s="111">
        <v>6.0072457320325761</v>
      </c>
      <c r="F69" s="111">
        <v>7.2719290440394344</v>
      </c>
      <c r="G69" s="111">
        <f t="shared" si="1"/>
        <v>8.0192062254411809</v>
      </c>
      <c r="H69" s="111">
        <f t="shared" si="1"/>
        <v>8.3816562243311772</v>
      </c>
      <c r="I69" s="111">
        <f t="shared" si="1"/>
        <v>5.2555249839049551</v>
      </c>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18.761960749978112</v>
      </c>
      <c r="D70" s="111">
        <v>11.257176449986867</v>
      </c>
      <c r="E70" s="111">
        <v>8.7555816833231184</v>
      </c>
      <c r="F70" s="111">
        <v>13.446071870817645</v>
      </c>
      <c r="G70" s="111">
        <f t="shared" si="1"/>
        <v>10.329123433025025</v>
      </c>
      <c r="H70" s="111">
        <f t="shared" si="1"/>
        <v>21.284254346839447</v>
      </c>
      <c r="I70" s="111">
        <f t="shared" si="1"/>
        <v>13.146157096577305</v>
      </c>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16.600152448743021</v>
      </c>
      <c r="D71" s="112">
        <v>16.948363121771571</v>
      </c>
      <c r="E71" s="112">
        <v>12.66009592423206</v>
      </c>
      <c r="F71" s="112">
        <v>14.97727967565843</v>
      </c>
      <c r="G71" s="112">
        <f t="shared" si="1"/>
        <v>16.074426131919452</v>
      </c>
      <c r="H71" s="112">
        <f t="shared" si="1"/>
        <v>16.593024011060724</v>
      </c>
      <c r="I71" s="112">
        <f t="shared" si="1"/>
        <v>11.499802563884669</v>
      </c>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2" max="2" width="34.7109375" customWidth="1"/>
    <col min="3" max="16" width="12.28515625" customWidth="1"/>
    <col min="17" max="17" width="12" customWidth="1"/>
    <col min="18" max="18" width="0.140625" hidden="1" customWidth="1"/>
    <col min="19" max="19" width="12.28515625" hidden="1" customWidth="1"/>
    <col min="20" max="20" width="11.140625" hidden="1" customWidth="1"/>
    <col min="21" max="21" width="8.28515625" hidden="1" customWidth="1"/>
    <col min="22" max="22" width="7.140625" hidden="1" customWidth="1"/>
    <col min="23" max="23" width="0.42578125" hidden="1" customWidth="1"/>
    <col min="24" max="61" width="12.28515625" customWidth="1"/>
  </cols>
  <sheetData>
    <row r="2" spans="1:13" ht="40.5" customHeight="1" x14ac:dyDescent="0.25">
      <c r="B2" s="10"/>
      <c r="M2" s="94"/>
    </row>
    <row r="3" spans="1:13" ht="27.95" customHeight="1" x14ac:dyDescent="0.2">
      <c r="A3" s="12"/>
      <c r="B3" s="57"/>
      <c r="C3" s="56"/>
      <c r="D3" s="12"/>
      <c r="E3" s="12"/>
      <c r="F3" s="12"/>
      <c r="G3" s="12"/>
      <c r="H3" s="12"/>
      <c r="I3" s="12"/>
      <c r="J3" s="12"/>
      <c r="K3" s="12"/>
      <c r="L3" s="12"/>
    </row>
    <row r="4" spans="1:13" x14ac:dyDescent="0.2">
      <c r="A4" s="12"/>
      <c r="B4" s="12"/>
      <c r="C4" s="12"/>
      <c r="D4" s="12"/>
      <c r="E4" s="12"/>
      <c r="F4" s="12"/>
      <c r="G4" s="12"/>
      <c r="H4" s="12"/>
      <c r="I4" s="12"/>
      <c r="J4" s="12"/>
      <c r="K4" s="12"/>
      <c r="L4" s="12"/>
    </row>
    <row r="5" spans="1:13" ht="39" customHeight="1" x14ac:dyDescent="0.2">
      <c r="A5" s="12"/>
      <c r="B5" s="12"/>
      <c r="C5" s="38" t="s">
        <v>175</v>
      </c>
      <c r="D5" s="38" t="s">
        <v>236</v>
      </c>
      <c r="E5" s="38" t="s">
        <v>245</v>
      </c>
      <c r="F5" s="64" t="s">
        <v>247</v>
      </c>
      <c r="G5" s="38" t="s">
        <v>256</v>
      </c>
      <c r="H5" s="38" t="s">
        <v>265</v>
      </c>
      <c r="I5" s="38" t="s">
        <v>273</v>
      </c>
    </row>
    <row r="6" spans="1:13" ht="17.100000000000001" customHeight="1" thickBot="1" x14ac:dyDescent="0.25">
      <c r="A6" s="12"/>
      <c r="B6" s="58" t="s">
        <v>52</v>
      </c>
      <c r="C6" s="40">
        <v>93</v>
      </c>
      <c r="D6" s="40">
        <v>117</v>
      </c>
      <c r="E6" s="40">
        <v>98</v>
      </c>
      <c r="F6" s="40">
        <v>106</v>
      </c>
      <c r="G6" s="40">
        <v>126</v>
      </c>
      <c r="H6" s="40">
        <v>139</v>
      </c>
      <c r="I6" s="40">
        <v>83</v>
      </c>
    </row>
    <row r="7" spans="1:13" ht="17.100000000000001" customHeight="1" thickBot="1" x14ac:dyDescent="0.25">
      <c r="A7" s="12"/>
      <c r="B7" s="58" t="s">
        <v>53</v>
      </c>
      <c r="C7" s="40">
        <v>15</v>
      </c>
      <c r="D7" s="40">
        <v>3</v>
      </c>
      <c r="E7" s="40">
        <v>10</v>
      </c>
      <c r="F7" s="40">
        <v>12</v>
      </c>
      <c r="G7" s="40">
        <v>14</v>
      </c>
      <c r="H7" s="40">
        <v>5</v>
      </c>
      <c r="I7" s="40">
        <v>5</v>
      </c>
    </row>
    <row r="8" spans="1:13" ht="17.100000000000001" customHeight="1" thickBot="1" x14ac:dyDescent="0.25">
      <c r="A8" s="12"/>
      <c r="B8" s="58" t="s">
        <v>166</v>
      </c>
      <c r="C8" s="40">
        <v>1</v>
      </c>
      <c r="D8" s="40">
        <v>4</v>
      </c>
      <c r="E8" s="40">
        <v>2</v>
      </c>
      <c r="F8" s="40">
        <v>7</v>
      </c>
      <c r="G8" s="40">
        <v>6</v>
      </c>
      <c r="H8" s="40">
        <v>9</v>
      </c>
      <c r="I8" s="40">
        <v>2</v>
      </c>
    </row>
    <row r="9" spans="1:13" ht="17.100000000000001" customHeight="1" thickBot="1" x14ac:dyDescent="0.25">
      <c r="A9" s="12"/>
      <c r="B9" s="58" t="s">
        <v>47</v>
      </c>
      <c r="C9" s="40">
        <v>12</v>
      </c>
      <c r="D9" s="40">
        <v>14</v>
      </c>
      <c r="E9" s="40">
        <v>7</v>
      </c>
      <c r="F9" s="40">
        <v>4</v>
      </c>
      <c r="G9" s="40">
        <v>22</v>
      </c>
      <c r="H9" s="40">
        <v>9</v>
      </c>
      <c r="I9" s="40">
        <v>16</v>
      </c>
    </row>
    <row r="10" spans="1:13" ht="17.100000000000001" customHeight="1" thickBot="1" x14ac:dyDescent="0.25">
      <c r="A10" s="12"/>
      <c r="B10" s="58" t="s">
        <v>8</v>
      </c>
      <c r="C10" s="40">
        <v>36</v>
      </c>
      <c r="D10" s="40">
        <v>34</v>
      </c>
      <c r="E10" s="40">
        <v>20</v>
      </c>
      <c r="F10" s="40">
        <v>19</v>
      </c>
      <c r="G10" s="40">
        <v>37</v>
      </c>
      <c r="H10" s="40">
        <v>27</v>
      </c>
      <c r="I10" s="40">
        <v>29</v>
      </c>
    </row>
    <row r="11" spans="1:13" ht="17.100000000000001" customHeight="1" thickBot="1" x14ac:dyDescent="0.25">
      <c r="A11" s="12"/>
      <c r="B11" s="58" t="s">
        <v>9</v>
      </c>
      <c r="C11" s="40">
        <v>4</v>
      </c>
      <c r="D11" s="40">
        <v>7</v>
      </c>
      <c r="E11" s="40">
        <v>9</v>
      </c>
      <c r="F11" s="40">
        <v>4</v>
      </c>
      <c r="G11" s="40">
        <v>3</v>
      </c>
      <c r="H11" s="40">
        <v>2</v>
      </c>
      <c r="I11" s="40">
        <v>2</v>
      </c>
    </row>
    <row r="12" spans="1:13" ht="17.100000000000001" customHeight="1" thickBot="1" x14ac:dyDescent="0.25">
      <c r="A12" s="12"/>
      <c r="B12" s="58" t="s">
        <v>54</v>
      </c>
      <c r="C12" s="40">
        <v>21</v>
      </c>
      <c r="D12" s="40">
        <v>47</v>
      </c>
      <c r="E12" s="40">
        <v>21</v>
      </c>
      <c r="F12" s="40">
        <v>13</v>
      </c>
      <c r="G12" s="40">
        <v>22</v>
      </c>
      <c r="H12" s="40">
        <v>23</v>
      </c>
      <c r="I12" s="40">
        <v>20</v>
      </c>
    </row>
    <row r="13" spans="1:13" ht="17.100000000000001" customHeight="1" thickBot="1" x14ac:dyDescent="0.25">
      <c r="A13" s="12"/>
      <c r="B13" s="58" t="s">
        <v>49</v>
      </c>
      <c r="C13" s="40">
        <v>9</v>
      </c>
      <c r="D13" s="40">
        <v>17</v>
      </c>
      <c r="E13" s="40">
        <v>13</v>
      </c>
      <c r="F13" s="40">
        <v>12</v>
      </c>
      <c r="G13" s="40">
        <v>23</v>
      </c>
      <c r="H13" s="40">
        <v>14</v>
      </c>
      <c r="I13" s="40">
        <v>19</v>
      </c>
    </row>
    <row r="14" spans="1:13" ht="17.100000000000001" customHeight="1" thickBot="1" x14ac:dyDescent="0.25">
      <c r="A14" s="12"/>
      <c r="B14" s="58" t="s">
        <v>26</v>
      </c>
      <c r="C14" s="40">
        <v>195</v>
      </c>
      <c r="D14" s="40">
        <v>267</v>
      </c>
      <c r="E14" s="40">
        <v>180</v>
      </c>
      <c r="F14" s="40">
        <v>261</v>
      </c>
      <c r="G14" s="40">
        <v>273</v>
      </c>
      <c r="H14" s="40">
        <v>203</v>
      </c>
      <c r="I14" s="40">
        <v>151</v>
      </c>
    </row>
    <row r="15" spans="1:13" ht="17.100000000000001" customHeight="1" thickBot="1" x14ac:dyDescent="0.25">
      <c r="A15" s="12"/>
      <c r="B15" s="58" t="s">
        <v>48</v>
      </c>
      <c r="C15" s="40">
        <v>60</v>
      </c>
      <c r="D15" s="40">
        <v>49</v>
      </c>
      <c r="E15" s="40">
        <v>30</v>
      </c>
      <c r="F15" s="40">
        <v>44</v>
      </c>
      <c r="G15" s="40">
        <v>68</v>
      </c>
      <c r="H15" s="40">
        <v>47</v>
      </c>
      <c r="I15" s="40">
        <v>33</v>
      </c>
    </row>
    <row r="16" spans="1:13" ht="17.100000000000001" customHeight="1" thickBot="1" x14ac:dyDescent="0.25">
      <c r="A16" s="12"/>
      <c r="B16" s="58" t="s">
        <v>21</v>
      </c>
      <c r="C16" s="40">
        <v>7</v>
      </c>
      <c r="D16" s="40">
        <v>11</v>
      </c>
      <c r="E16" s="40">
        <v>9</v>
      </c>
      <c r="F16" s="40">
        <v>7</v>
      </c>
      <c r="G16" s="40">
        <v>10</v>
      </c>
      <c r="H16" s="40">
        <v>3</v>
      </c>
      <c r="I16" s="40">
        <v>2</v>
      </c>
    </row>
    <row r="17" spans="1:9" ht="17.100000000000001" customHeight="1" thickBot="1" x14ac:dyDescent="0.25">
      <c r="A17" s="12"/>
      <c r="B17" s="58" t="s">
        <v>10</v>
      </c>
      <c r="C17" s="40">
        <v>7</v>
      </c>
      <c r="D17" s="40">
        <v>15</v>
      </c>
      <c r="E17" s="40">
        <v>7</v>
      </c>
      <c r="F17" s="40">
        <v>8</v>
      </c>
      <c r="G17" s="40">
        <v>12</v>
      </c>
      <c r="H17" s="40">
        <v>8</v>
      </c>
      <c r="I17" s="40">
        <v>6</v>
      </c>
    </row>
    <row r="18" spans="1:9" ht="17.100000000000001" customHeight="1" thickBot="1" x14ac:dyDescent="0.25">
      <c r="A18" s="12"/>
      <c r="B18" s="58" t="s">
        <v>167</v>
      </c>
      <c r="C18" s="40">
        <v>44</v>
      </c>
      <c r="D18" s="40">
        <v>68</v>
      </c>
      <c r="E18" s="40">
        <v>21</v>
      </c>
      <c r="F18" s="40">
        <v>38</v>
      </c>
      <c r="G18" s="40">
        <v>29</v>
      </c>
      <c r="H18" s="40">
        <v>28</v>
      </c>
      <c r="I18" s="40">
        <v>14</v>
      </c>
    </row>
    <row r="19" spans="1:9" ht="17.100000000000001" customHeight="1" thickBot="1" x14ac:dyDescent="0.25">
      <c r="A19" s="12"/>
      <c r="B19" s="58" t="s">
        <v>168</v>
      </c>
      <c r="C19" s="40">
        <v>37</v>
      </c>
      <c r="D19" s="40">
        <v>26</v>
      </c>
      <c r="E19" s="40">
        <v>9</v>
      </c>
      <c r="F19" s="40">
        <v>15</v>
      </c>
      <c r="G19" s="40">
        <v>35</v>
      </c>
      <c r="H19" s="40">
        <v>34</v>
      </c>
      <c r="I19" s="40">
        <v>21</v>
      </c>
    </row>
    <row r="20" spans="1:9" ht="17.100000000000001" customHeight="1" thickBot="1" x14ac:dyDescent="0.25">
      <c r="A20" s="12"/>
      <c r="B20" s="58" t="s">
        <v>169</v>
      </c>
      <c r="C20" s="40">
        <v>2</v>
      </c>
      <c r="D20" s="40">
        <v>4</v>
      </c>
      <c r="E20" s="40">
        <v>3</v>
      </c>
      <c r="F20" s="40">
        <v>2</v>
      </c>
      <c r="G20" s="40">
        <v>4</v>
      </c>
      <c r="H20" s="40">
        <v>4</v>
      </c>
      <c r="I20" s="40">
        <v>1</v>
      </c>
    </row>
    <row r="21" spans="1:9" ht="17.100000000000001" customHeight="1" thickBot="1" x14ac:dyDescent="0.25">
      <c r="A21" s="12"/>
      <c r="B21" s="58" t="s">
        <v>51</v>
      </c>
      <c r="C21" s="40">
        <v>4</v>
      </c>
      <c r="D21" s="40">
        <v>7</v>
      </c>
      <c r="E21" s="40">
        <v>16</v>
      </c>
      <c r="F21" s="40">
        <v>8</v>
      </c>
      <c r="G21" s="40">
        <v>6</v>
      </c>
      <c r="H21" s="40">
        <v>11</v>
      </c>
      <c r="I21" s="40">
        <v>8</v>
      </c>
    </row>
    <row r="22" spans="1:9" ht="17.100000000000001" customHeight="1" thickBot="1" x14ac:dyDescent="0.25">
      <c r="A22" s="12"/>
      <c r="B22" s="58" t="s">
        <v>11</v>
      </c>
      <c r="C22" s="40">
        <v>4</v>
      </c>
      <c r="D22" s="40">
        <v>4</v>
      </c>
      <c r="E22" s="40">
        <v>2</v>
      </c>
      <c r="F22" s="40">
        <v>1</v>
      </c>
      <c r="G22" s="40">
        <v>2</v>
      </c>
      <c r="H22" s="40">
        <v>2</v>
      </c>
      <c r="I22" s="40">
        <v>0</v>
      </c>
    </row>
    <row r="23" spans="1:9" ht="17.100000000000001" customHeight="1" thickBot="1" x14ac:dyDescent="0.25">
      <c r="A23" s="12"/>
      <c r="B23" s="60" t="s">
        <v>22</v>
      </c>
      <c r="C23" s="61">
        <v>551</v>
      </c>
      <c r="D23" s="61">
        <v>694</v>
      </c>
      <c r="E23" s="61">
        <v>457</v>
      </c>
      <c r="F23" s="61">
        <v>561</v>
      </c>
      <c r="G23" s="61">
        <f>SUM(G6:G22)</f>
        <v>692</v>
      </c>
      <c r="H23" s="61">
        <f>SUM(H6:H22)</f>
        <v>568</v>
      </c>
      <c r="I23" s="61">
        <f>SUM(I6:I22)</f>
        <v>412</v>
      </c>
    </row>
    <row r="26" spans="1:9" ht="15" x14ac:dyDescent="0.2">
      <c r="B26" s="77"/>
      <c r="C26" s="77"/>
      <c r="D26" s="77"/>
      <c r="E26" s="77"/>
    </row>
    <row r="27" spans="1:9" ht="15" x14ac:dyDescent="0.2">
      <c r="B27" s="57"/>
      <c r="C27" s="12"/>
      <c r="D27" s="12"/>
      <c r="E27" s="12"/>
      <c r="F27" s="12"/>
      <c r="G27" s="12"/>
    </row>
    <row r="28" spans="1:9" x14ac:dyDescent="0.2">
      <c r="B28" s="12"/>
      <c r="C28" s="12"/>
      <c r="D28" s="12"/>
      <c r="E28" s="12"/>
      <c r="F28" s="12"/>
      <c r="G28" s="12"/>
    </row>
    <row r="29" spans="1:9" ht="39" customHeight="1" x14ac:dyDescent="0.2">
      <c r="B29" s="12"/>
      <c r="C29" s="39" t="s">
        <v>257</v>
      </c>
      <c r="D29" s="39" t="s">
        <v>266</v>
      </c>
      <c r="E29" s="39" t="s">
        <v>274</v>
      </c>
    </row>
    <row r="30" spans="1:9" ht="17.100000000000001" customHeight="1" thickBot="1" x14ac:dyDescent="0.25">
      <c r="B30" s="58" t="s">
        <v>52</v>
      </c>
      <c r="C30" s="36">
        <f t="shared" ref="C30:E47" si="0">+(G6-C6)/C6</f>
        <v>0.35483870967741937</v>
      </c>
      <c r="D30" s="36">
        <f t="shared" si="0"/>
        <v>0.18803418803418803</v>
      </c>
      <c r="E30" s="36">
        <f t="shared" si="0"/>
        <v>-0.15306122448979592</v>
      </c>
    </row>
    <row r="31" spans="1:9" ht="17.100000000000001" customHeight="1" thickBot="1" x14ac:dyDescent="0.25">
      <c r="B31" s="58" t="s">
        <v>53</v>
      </c>
      <c r="C31" s="36">
        <f t="shared" si="0"/>
        <v>-6.6666666666666666E-2</v>
      </c>
      <c r="D31" s="36">
        <f t="shared" si="0"/>
        <v>0.66666666666666663</v>
      </c>
      <c r="E31" s="36">
        <f t="shared" si="0"/>
        <v>-0.5</v>
      </c>
    </row>
    <row r="32" spans="1:9" ht="17.100000000000001" customHeight="1" thickBot="1" x14ac:dyDescent="0.25">
      <c r="B32" s="58" t="s">
        <v>166</v>
      </c>
      <c r="C32" s="36">
        <f t="shared" si="0"/>
        <v>5</v>
      </c>
      <c r="D32" s="36">
        <f t="shared" si="0"/>
        <v>1.25</v>
      </c>
      <c r="E32" s="36">
        <f t="shared" si="0"/>
        <v>0</v>
      </c>
    </row>
    <row r="33" spans="2:5" ht="17.100000000000001" customHeight="1" thickBot="1" x14ac:dyDescent="0.25">
      <c r="B33" s="58" t="s">
        <v>47</v>
      </c>
      <c r="C33" s="36">
        <f t="shared" si="0"/>
        <v>0.83333333333333337</v>
      </c>
      <c r="D33" s="36">
        <f t="shared" si="0"/>
        <v>-0.35714285714285715</v>
      </c>
      <c r="E33" s="36">
        <f t="shared" si="0"/>
        <v>1.2857142857142858</v>
      </c>
    </row>
    <row r="34" spans="2:5" ht="17.100000000000001" customHeight="1" thickBot="1" x14ac:dyDescent="0.25">
      <c r="B34" s="58" t="s">
        <v>8</v>
      </c>
      <c r="C34" s="36">
        <f t="shared" si="0"/>
        <v>2.7777777777777776E-2</v>
      </c>
      <c r="D34" s="36">
        <f t="shared" si="0"/>
        <v>-0.20588235294117646</v>
      </c>
      <c r="E34" s="36">
        <f t="shared" si="0"/>
        <v>0.45</v>
      </c>
    </row>
    <row r="35" spans="2:5" ht="17.100000000000001" customHeight="1" thickBot="1" x14ac:dyDescent="0.25">
      <c r="B35" s="58" t="s">
        <v>9</v>
      </c>
      <c r="C35" s="36">
        <f t="shared" si="0"/>
        <v>-0.25</v>
      </c>
      <c r="D35" s="36">
        <f t="shared" si="0"/>
        <v>-0.7142857142857143</v>
      </c>
      <c r="E35" s="36">
        <f t="shared" si="0"/>
        <v>-0.77777777777777779</v>
      </c>
    </row>
    <row r="36" spans="2:5" ht="17.100000000000001" customHeight="1" thickBot="1" x14ac:dyDescent="0.25">
      <c r="B36" s="58" t="s">
        <v>54</v>
      </c>
      <c r="C36" s="36">
        <f t="shared" si="0"/>
        <v>4.7619047619047616E-2</v>
      </c>
      <c r="D36" s="36">
        <f t="shared" si="0"/>
        <v>-0.51063829787234039</v>
      </c>
      <c r="E36" s="36">
        <f t="shared" si="0"/>
        <v>-4.7619047619047616E-2</v>
      </c>
    </row>
    <row r="37" spans="2:5" ht="17.100000000000001" customHeight="1" thickBot="1" x14ac:dyDescent="0.25">
      <c r="B37" s="58" t="s">
        <v>49</v>
      </c>
      <c r="C37" s="36">
        <f t="shared" si="0"/>
        <v>1.5555555555555556</v>
      </c>
      <c r="D37" s="36">
        <f t="shared" si="0"/>
        <v>-0.17647058823529413</v>
      </c>
      <c r="E37" s="36">
        <f t="shared" si="0"/>
        <v>0.46153846153846156</v>
      </c>
    </row>
    <row r="38" spans="2:5" ht="17.100000000000001" customHeight="1" thickBot="1" x14ac:dyDescent="0.25">
      <c r="B38" s="58" t="s">
        <v>26</v>
      </c>
      <c r="C38" s="36">
        <f t="shared" si="0"/>
        <v>0.4</v>
      </c>
      <c r="D38" s="36">
        <f t="shared" si="0"/>
        <v>-0.23970037453183521</v>
      </c>
      <c r="E38" s="36">
        <f t="shared" si="0"/>
        <v>-0.16111111111111112</v>
      </c>
    </row>
    <row r="39" spans="2:5" ht="17.100000000000001" customHeight="1" thickBot="1" x14ac:dyDescent="0.25">
      <c r="B39" s="58" t="s">
        <v>48</v>
      </c>
      <c r="C39" s="36">
        <f t="shared" si="0"/>
        <v>0.13333333333333333</v>
      </c>
      <c r="D39" s="36">
        <f t="shared" si="0"/>
        <v>-4.0816326530612242E-2</v>
      </c>
      <c r="E39" s="36">
        <f t="shared" si="0"/>
        <v>0.1</v>
      </c>
    </row>
    <row r="40" spans="2:5" ht="17.100000000000001" customHeight="1" thickBot="1" x14ac:dyDescent="0.25">
      <c r="B40" s="58" t="s">
        <v>21</v>
      </c>
      <c r="C40" s="36">
        <f t="shared" si="0"/>
        <v>0.42857142857142855</v>
      </c>
      <c r="D40" s="36">
        <f t="shared" si="0"/>
        <v>-0.72727272727272729</v>
      </c>
      <c r="E40" s="36">
        <f t="shared" si="0"/>
        <v>-0.77777777777777779</v>
      </c>
    </row>
    <row r="41" spans="2:5" ht="17.100000000000001" customHeight="1" thickBot="1" x14ac:dyDescent="0.25">
      <c r="B41" s="58" t="s">
        <v>10</v>
      </c>
      <c r="C41" s="36">
        <f t="shared" si="0"/>
        <v>0.7142857142857143</v>
      </c>
      <c r="D41" s="36">
        <f t="shared" si="0"/>
        <v>-0.46666666666666667</v>
      </c>
      <c r="E41" s="36">
        <f t="shared" si="0"/>
        <v>-0.14285714285714285</v>
      </c>
    </row>
    <row r="42" spans="2:5" ht="17.100000000000001" customHeight="1" thickBot="1" x14ac:dyDescent="0.25">
      <c r="B42" s="58" t="s">
        <v>167</v>
      </c>
      <c r="C42" s="36">
        <f t="shared" si="0"/>
        <v>-0.34090909090909088</v>
      </c>
      <c r="D42" s="36">
        <f t="shared" si="0"/>
        <v>-0.58823529411764708</v>
      </c>
      <c r="E42" s="36">
        <f t="shared" si="0"/>
        <v>-0.33333333333333331</v>
      </c>
    </row>
    <row r="43" spans="2:5" ht="17.100000000000001" customHeight="1" thickBot="1" x14ac:dyDescent="0.25">
      <c r="B43" s="58" t="s">
        <v>168</v>
      </c>
      <c r="C43" s="36">
        <f t="shared" si="0"/>
        <v>-5.4054054054054057E-2</v>
      </c>
      <c r="D43" s="36">
        <f t="shared" si="0"/>
        <v>0.30769230769230771</v>
      </c>
      <c r="E43" s="36">
        <f t="shared" si="0"/>
        <v>1.3333333333333333</v>
      </c>
    </row>
    <row r="44" spans="2:5" ht="17.100000000000001" customHeight="1" thickBot="1" x14ac:dyDescent="0.25">
      <c r="B44" s="58" t="s">
        <v>169</v>
      </c>
      <c r="C44" s="36">
        <f t="shared" si="0"/>
        <v>1</v>
      </c>
      <c r="D44" s="36">
        <f t="shared" si="0"/>
        <v>0</v>
      </c>
      <c r="E44" s="36">
        <f t="shared" si="0"/>
        <v>-0.66666666666666663</v>
      </c>
    </row>
    <row r="45" spans="2:5" ht="17.100000000000001" customHeight="1" thickBot="1" x14ac:dyDescent="0.25">
      <c r="B45" s="58" t="s">
        <v>51</v>
      </c>
      <c r="C45" s="36">
        <f t="shared" si="0"/>
        <v>0.5</v>
      </c>
      <c r="D45" s="36">
        <f t="shared" si="0"/>
        <v>0.5714285714285714</v>
      </c>
      <c r="E45" s="36">
        <f t="shared" si="0"/>
        <v>-0.5</v>
      </c>
    </row>
    <row r="46" spans="2:5" ht="17.100000000000001" customHeight="1" thickBot="1" x14ac:dyDescent="0.25">
      <c r="B46" s="58" t="s">
        <v>11</v>
      </c>
      <c r="C46" s="36">
        <f t="shared" si="0"/>
        <v>-0.5</v>
      </c>
      <c r="D46" s="36">
        <f t="shared" si="0"/>
        <v>-0.5</v>
      </c>
      <c r="E46" s="36">
        <f t="shared" si="0"/>
        <v>-1</v>
      </c>
    </row>
    <row r="47" spans="2:5" ht="17.100000000000001" customHeight="1" thickBot="1" x14ac:dyDescent="0.25">
      <c r="B47" s="60" t="s">
        <v>22</v>
      </c>
      <c r="C47" s="69">
        <f t="shared" si="0"/>
        <v>0.2558983666061706</v>
      </c>
      <c r="D47" s="69">
        <f t="shared" si="0"/>
        <v>-0.18155619596541786</v>
      </c>
      <c r="E47" s="69">
        <f t="shared" si="0"/>
        <v>-9.8468271334792121E-2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175</v>
      </c>
      <c r="D53" s="38" t="s">
        <v>236</v>
      </c>
      <c r="E53" s="38" t="s">
        <v>245</v>
      </c>
      <c r="F53" s="64" t="s">
        <v>247</v>
      </c>
      <c r="G53" s="38" t="s">
        <v>256</v>
      </c>
      <c r="H53" s="38" t="s">
        <v>265</v>
      </c>
      <c r="I53" s="38" t="s">
        <v>273</v>
      </c>
      <c r="J53" s="12"/>
      <c r="K53" s="12"/>
      <c r="L53" s="12"/>
      <c r="M53" s="12"/>
      <c r="N53" s="12"/>
      <c r="O53" s="12"/>
      <c r="P53" s="12"/>
      <c r="Q53" s="12"/>
      <c r="R53" s="12"/>
      <c r="S53" s="12"/>
      <c r="T53" s="12">
        <v>2022</v>
      </c>
      <c r="U53" s="12"/>
      <c r="V53" s="12"/>
      <c r="W53" s="12"/>
      <c r="X53" s="12"/>
      <c r="Y53" s="12"/>
    </row>
    <row r="54" spans="1:28" ht="15" thickBot="1" x14ac:dyDescent="0.25">
      <c r="A54" s="12"/>
      <c r="B54" s="58" t="s">
        <v>52</v>
      </c>
      <c r="C54" s="111">
        <v>1.0761167459386718</v>
      </c>
      <c r="D54" s="111">
        <v>1.3538242932776838</v>
      </c>
      <c r="E54" s="111">
        <v>1.1339724849676327</v>
      </c>
      <c r="F54" s="111">
        <v>1.22654166741397</v>
      </c>
      <c r="G54" s="111">
        <f>+G6/$T54*100000</f>
        <v>1.454649567992168</v>
      </c>
      <c r="H54" s="111">
        <f>+H6/$T54*100000</f>
        <v>1.6047324599278676</v>
      </c>
      <c r="I54" s="111">
        <f>+I6/$T54*100000</f>
        <v>0.95822154082023758</v>
      </c>
      <c r="J54" s="12"/>
      <c r="K54" s="12"/>
      <c r="L54" s="12"/>
      <c r="M54" s="12"/>
      <c r="N54" s="12"/>
      <c r="O54" s="12"/>
      <c r="P54" s="12"/>
      <c r="Q54" s="12"/>
      <c r="R54" s="12">
        <v>8635689</v>
      </c>
      <c r="S54" s="12">
        <v>8642185</v>
      </c>
      <c r="T54" s="12">
        <v>8661880</v>
      </c>
      <c r="U54" s="12"/>
      <c r="V54" s="12"/>
      <c r="W54" s="12"/>
      <c r="X54" s="12"/>
      <c r="Y54" s="12"/>
    </row>
    <row r="55" spans="1:28" ht="15" thickBot="1" x14ac:dyDescent="0.25">
      <c r="A55" s="12"/>
      <c r="B55" s="58" t="s">
        <v>53</v>
      </c>
      <c r="C55" s="111">
        <v>1.1309991019867129</v>
      </c>
      <c r="D55" s="111">
        <v>0.2261998203973426</v>
      </c>
      <c r="E55" s="111">
        <v>0.7539994013244754</v>
      </c>
      <c r="F55" s="111">
        <v>0.9047992815893704</v>
      </c>
      <c r="G55" s="111">
        <f t="shared" ref="G55:I71" si="1">+G7/$T55*100000</f>
        <v>1.056331120571143</v>
      </c>
      <c r="H55" s="111">
        <f t="shared" si="1"/>
        <v>0.37726111448969402</v>
      </c>
      <c r="I55" s="111">
        <f t="shared" si="1"/>
        <v>0.37726111448969402</v>
      </c>
      <c r="J55" s="12"/>
      <c r="K55" s="12"/>
      <c r="L55" s="12"/>
      <c r="M55" s="12"/>
      <c r="N55" s="12"/>
      <c r="O55" s="12"/>
      <c r="P55" s="12"/>
      <c r="Q55" s="12"/>
      <c r="R55" s="12">
        <v>1329391</v>
      </c>
      <c r="S55" s="12">
        <v>1326261</v>
      </c>
      <c r="T55" s="12">
        <v>1325342</v>
      </c>
      <c r="U55" s="12"/>
      <c r="V55" s="12"/>
      <c r="W55" s="12"/>
      <c r="X55" s="12"/>
      <c r="Y55" s="12"/>
    </row>
    <row r="56" spans="1:28" ht="15" thickBot="1" x14ac:dyDescent="0.25">
      <c r="A56" s="12"/>
      <c r="B56" s="58" t="s">
        <v>166</v>
      </c>
      <c r="C56" s="111">
        <v>9.883454306814049E-2</v>
      </c>
      <c r="D56" s="111">
        <v>0.39533817227256196</v>
      </c>
      <c r="E56" s="111">
        <v>0.19766908613628098</v>
      </c>
      <c r="F56" s="111">
        <v>0.69184180147698349</v>
      </c>
      <c r="G56" s="111">
        <f t="shared" si="1"/>
        <v>0.5973126902067597</v>
      </c>
      <c r="H56" s="111">
        <f t="shared" si="1"/>
        <v>0.89596903531013972</v>
      </c>
      <c r="I56" s="111">
        <f t="shared" si="1"/>
        <v>0.19910423006891992</v>
      </c>
      <c r="J56" s="12"/>
      <c r="K56" s="12"/>
      <c r="L56" s="12"/>
      <c r="M56" s="12"/>
      <c r="N56" s="12"/>
      <c r="O56" s="12"/>
      <c r="P56" s="12"/>
      <c r="Q56" s="12"/>
      <c r="R56" s="12">
        <v>1018784</v>
      </c>
      <c r="S56" s="12">
        <v>1011792</v>
      </c>
      <c r="T56" s="12">
        <v>1004499</v>
      </c>
      <c r="U56" s="12"/>
      <c r="V56" s="12"/>
      <c r="W56" s="12"/>
      <c r="X56" s="12"/>
      <c r="Y56" s="12"/>
    </row>
    <row r="57" spans="1:28" ht="15" thickBot="1" x14ac:dyDescent="0.25">
      <c r="A57" s="12"/>
      <c r="B57" s="58" t="s">
        <v>47</v>
      </c>
      <c r="C57" s="111">
        <v>1.0230109257566871</v>
      </c>
      <c r="D57" s="111">
        <v>1.1935127467161351</v>
      </c>
      <c r="E57" s="111">
        <v>0.59675637335806753</v>
      </c>
      <c r="F57" s="111">
        <v>0.34100364191889571</v>
      </c>
      <c r="G57" s="111">
        <f t="shared" si="1"/>
        <v>1.8703443303912248</v>
      </c>
      <c r="H57" s="111">
        <f t="shared" si="1"/>
        <v>0.7651408624327739</v>
      </c>
      <c r="I57" s="111">
        <f t="shared" si="1"/>
        <v>1.3602504221027092</v>
      </c>
      <c r="J57" s="12"/>
      <c r="K57" s="12"/>
      <c r="L57" s="12"/>
      <c r="M57" s="12"/>
      <c r="N57" s="12"/>
      <c r="O57" s="12"/>
      <c r="P57" s="12"/>
      <c r="Q57" s="12"/>
      <c r="R57" s="12">
        <v>1171543</v>
      </c>
      <c r="S57" s="12">
        <v>1173008</v>
      </c>
      <c r="T57" s="12">
        <v>1176254</v>
      </c>
      <c r="U57" s="12"/>
      <c r="V57" s="12"/>
      <c r="W57" s="12"/>
      <c r="X57" s="12"/>
      <c r="Y57" s="12"/>
    </row>
    <row r="58" spans="1:28" ht="15" thickBot="1" x14ac:dyDescent="0.25">
      <c r="A58" s="12"/>
      <c r="B58" s="58" t="s">
        <v>8</v>
      </c>
      <c r="C58" s="111">
        <v>1.6567385077572176</v>
      </c>
      <c r="D58" s="111">
        <v>1.5646974795484836</v>
      </c>
      <c r="E58" s="111">
        <v>0.92041028208734321</v>
      </c>
      <c r="F58" s="111">
        <v>0.87438976798297607</v>
      </c>
      <c r="G58" s="111">
        <f t="shared" si="1"/>
        <v>1.7000457633940633</v>
      </c>
      <c r="H58" s="111">
        <f t="shared" si="1"/>
        <v>1.2405739354497218</v>
      </c>
      <c r="I58" s="111">
        <f t="shared" si="1"/>
        <v>1.33246830103859</v>
      </c>
      <c r="J58" s="12"/>
      <c r="K58" s="12"/>
      <c r="L58" s="12"/>
      <c r="M58" s="12"/>
      <c r="N58" s="12"/>
      <c r="O58" s="12"/>
      <c r="P58" s="12"/>
      <c r="Q58" s="12"/>
      <c r="R58" s="12">
        <v>2175952</v>
      </c>
      <c r="S58" s="12">
        <v>2172944</v>
      </c>
      <c r="T58" s="12">
        <v>2176412</v>
      </c>
      <c r="U58" s="12"/>
      <c r="V58" s="12"/>
      <c r="W58" s="12"/>
      <c r="X58" s="12"/>
      <c r="Y58" s="12"/>
    </row>
    <row r="59" spans="1:28" ht="15" thickBot="1" x14ac:dyDescent="0.25">
      <c r="A59" s="12"/>
      <c r="B59" s="58" t="s">
        <v>9</v>
      </c>
      <c r="C59" s="111">
        <v>0.68433739886776379</v>
      </c>
      <c r="D59" s="111">
        <v>1.1975904480185866</v>
      </c>
      <c r="E59" s="111">
        <v>1.5397591474524683</v>
      </c>
      <c r="F59" s="111">
        <v>0.68433739886776379</v>
      </c>
      <c r="G59" s="111">
        <f t="shared" si="1"/>
        <v>0.51262597783405273</v>
      </c>
      <c r="H59" s="111">
        <f t="shared" si="1"/>
        <v>0.34175065188936848</v>
      </c>
      <c r="I59" s="111">
        <f t="shared" si="1"/>
        <v>0.34175065188936848</v>
      </c>
      <c r="J59" s="12"/>
      <c r="K59" s="12"/>
      <c r="L59" s="12"/>
      <c r="M59" s="12"/>
      <c r="N59" s="12"/>
      <c r="O59" s="12"/>
      <c r="P59" s="12"/>
      <c r="Q59" s="12"/>
      <c r="R59" s="12">
        <v>582905</v>
      </c>
      <c r="S59" s="12">
        <v>584507</v>
      </c>
      <c r="T59" s="12">
        <v>585222</v>
      </c>
      <c r="U59" s="12"/>
      <c r="V59" s="12"/>
      <c r="W59" s="12"/>
      <c r="X59" s="12"/>
      <c r="Y59" s="12"/>
    </row>
    <row r="60" spans="1:28" ht="15" thickBot="1" x14ac:dyDescent="0.25">
      <c r="A60" s="12"/>
      <c r="B60" s="58" t="s">
        <v>55</v>
      </c>
      <c r="C60" s="111">
        <v>0.88119073205549481</v>
      </c>
      <c r="D60" s="111">
        <v>1.97218878126706</v>
      </c>
      <c r="E60" s="111">
        <v>0.88119073205549481</v>
      </c>
      <c r="F60" s="111">
        <v>0.54549902460578248</v>
      </c>
      <c r="G60" s="111">
        <f t="shared" si="1"/>
        <v>0.92824497566310449</v>
      </c>
      <c r="H60" s="111">
        <f t="shared" si="1"/>
        <v>0.97043792910233651</v>
      </c>
      <c r="I60" s="111">
        <f t="shared" si="1"/>
        <v>0.84385906878464034</v>
      </c>
      <c r="J60" s="12"/>
      <c r="K60" s="12"/>
      <c r="L60" s="12"/>
      <c r="M60" s="12"/>
      <c r="N60" s="12"/>
      <c r="O60" s="12"/>
      <c r="P60" s="12"/>
      <c r="Q60" s="12"/>
      <c r="R60" s="12">
        <v>2394918</v>
      </c>
      <c r="S60" s="12">
        <v>2383139</v>
      </c>
      <c r="T60" s="12">
        <v>2370064</v>
      </c>
      <c r="U60" s="12"/>
      <c r="V60" s="12"/>
      <c r="W60" s="12"/>
      <c r="X60" s="12"/>
      <c r="Y60" s="12"/>
    </row>
    <row r="61" spans="1:28" ht="15" thickBot="1" x14ac:dyDescent="0.25">
      <c r="A61" s="12"/>
      <c r="B61" s="58" t="s">
        <v>49</v>
      </c>
      <c r="C61" s="111">
        <v>0.43911821159838049</v>
      </c>
      <c r="D61" s="111">
        <v>0.82944551079694095</v>
      </c>
      <c r="E61" s="111">
        <v>0.63428186119766072</v>
      </c>
      <c r="F61" s="111">
        <v>0.58549094879784069</v>
      </c>
      <c r="G61" s="111">
        <f t="shared" si="1"/>
        <v>1.1207522879183391</v>
      </c>
      <c r="H61" s="111">
        <f t="shared" si="1"/>
        <v>0.68219704481985854</v>
      </c>
      <c r="I61" s="111">
        <f t="shared" si="1"/>
        <v>0.9258388465412366</v>
      </c>
      <c r="J61" s="12"/>
      <c r="K61" s="12"/>
      <c r="L61" s="12"/>
      <c r="M61" s="12"/>
      <c r="N61" s="12"/>
      <c r="O61" s="12"/>
      <c r="P61" s="12"/>
      <c r="Q61" s="12"/>
      <c r="R61" s="12">
        <v>2045221</v>
      </c>
      <c r="S61" s="12">
        <v>2049562</v>
      </c>
      <c r="T61" s="12">
        <v>2052193</v>
      </c>
      <c r="U61" s="12"/>
      <c r="V61" s="12"/>
      <c r="W61" s="12"/>
      <c r="X61" s="12"/>
      <c r="Y61" s="12"/>
    </row>
    <row r="62" spans="1:28" ht="15" thickBot="1" x14ac:dyDescent="0.25">
      <c r="A62" s="12"/>
      <c r="B62" s="58" t="s">
        <v>26</v>
      </c>
      <c r="C62" s="111">
        <v>2.5117983677690154</v>
      </c>
      <c r="D62" s="111">
        <v>3.4392316112529597</v>
      </c>
      <c r="E62" s="111">
        <v>2.3185831087098605</v>
      </c>
      <c r="F62" s="111">
        <v>3.3619455076292977</v>
      </c>
      <c r="G62" s="111">
        <f t="shared" si="1"/>
        <v>3.5075087668447145</v>
      </c>
      <c r="H62" s="111">
        <f t="shared" si="1"/>
        <v>2.6081475445768389</v>
      </c>
      <c r="I62" s="111">
        <f t="shared" si="1"/>
        <v>1.9400506366064172</v>
      </c>
      <c r="J62" s="12"/>
      <c r="K62" s="12"/>
      <c r="L62" s="12"/>
      <c r="M62" s="12"/>
      <c r="N62" s="12"/>
      <c r="O62" s="12"/>
      <c r="P62" s="12"/>
      <c r="Q62" s="12"/>
      <c r="R62" s="12">
        <v>7780479</v>
      </c>
      <c r="S62" s="12">
        <v>7763362</v>
      </c>
      <c r="T62" s="12">
        <v>7783302</v>
      </c>
      <c r="U62" s="12"/>
      <c r="V62" s="12"/>
      <c r="W62" s="12"/>
      <c r="X62" s="12"/>
      <c r="Y62" s="12"/>
    </row>
    <row r="63" spans="1:28" ht="15" thickBot="1" x14ac:dyDescent="0.25">
      <c r="A63" s="12"/>
      <c r="B63" s="58" t="s">
        <v>235</v>
      </c>
      <c r="C63" s="111">
        <v>1.1862072565042709</v>
      </c>
      <c r="D63" s="111">
        <v>0.96873592614515469</v>
      </c>
      <c r="E63" s="111">
        <v>0.59310362825213547</v>
      </c>
      <c r="F63" s="111">
        <v>0.86988532143646546</v>
      </c>
      <c r="G63" s="111">
        <f t="shared" si="1"/>
        <v>1.3357326758909485</v>
      </c>
      <c r="H63" s="111">
        <f t="shared" si="1"/>
        <v>0.92322699657168494</v>
      </c>
      <c r="I63" s="111">
        <f t="shared" si="1"/>
        <v>0.64822321035884256</v>
      </c>
      <c r="J63" s="12"/>
      <c r="K63" s="12"/>
      <c r="L63" s="12"/>
      <c r="M63" s="12"/>
      <c r="N63" s="12"/>
      <c r="O63" s="12"/>
      <c r="P63" s="12"/>
      <c r="Q63" s="12"/>
      <c r="R63" s="12">
        <v>5057353</v>
      </c>
      <c r="S63" s="12">
        <v>5058138</v>
      </c>
      <c r="T63" s="12">
        <v>5090839</v>
      </c>
      <c r="U63" s="12"/>
      <c r="V63" s="12"/>
      <c r="W63" s="12"/>
      <c r="X63" s="12"/>
      <c r="Y63" s="12"/>
    </row>
    <row r="64" spans="1:28" ht="15" thickBot="1" x14ac:dyDescent="0.25">
      <c r="A64" s="12"/>
      <c r="B64" s="58" t="s">
        <v>21</v>
      </c>
      <c r="C64" s="111">
        <v>0.66068838066221736</v>
      </c>
      <c r="D64" s="111">
        <v>1.0382245981834843</v>
      </c>
      <c r="E64" s="111">
        <v>0.84945648942285101</v>
      </c>
      <c r="F64" s="111">
        <v>0.66068838066221736</v>
      </c>
      <c r="G64" s="111">
        <f t="shared" si="1"/>
        <v>0.94854611594079175</v>
      </c>
      <c r="H64" s="111">
        <f t="shared" si="1"/>
        <v>0.28456383478223751</v>
      </c>
      <c r="I64" s="111">
        <f t="shared" si="1"/>
        <v>0.18970922318815836</v>
      </c>
      <c r="J64" s="12"/>
      <c r="K64" s="12"/>
      <c r="L64" s="12"/>
      <c r="M64" s="12"/>
      <c r="N64" s="12"/>
      <c r="O64" s="12"/>
      <c r="P64" s="12"/>
      <c r="Q64" s="12"/>
      <c r="R64" s="12">
        <v>1063987</v>
      </c>
      <c r="S64" s="12">
        <v>1059501</v>
      </c>
      <c r="T64" s="12">
        <v>1054245</v>
      </c>
      <c r="U64" s="12"/>
      <c r="V64" s="12"/>
      <c r="W64" s="12"/>
      <c r="X64" s="12"/>
      <c r="Y64" s="12"/>
    </row>
    <row r="65" spans="1:28" ht="15" thickBot="1" x14ac:dyDescent="0.25">
      <c r="A65" s="12"/>
      <c r="B65" s="58" t="s">
        <v>10</v>
      </c>
      <c r="C65" s="111">
        <v>0.259678110433681</v>
      </c>
      <c r="D65" s="111">
        <v>0.55645309378645924</v>
      </c>
      <c r="E65" s="111">
        <v>0.259678110433681</v>
      </c>
      <c r="F65" s="111">
        <v>0.29677498335277824</v>
      </c>
      <c r="G65" s="111">
        <f t="shared" si="1"/>
        <v>0.44623732685991713</v>
      </c>
      <c r="H65" s="111">
        <f t="shared" si="1"/>
        <v>0.29749155123994475</v>
      </c>
      <c r="I65" s="111">
        <f t="shared" si="1"/>
        <v>0.22311866342995856</v>
      </c>
      <c r="J65" s="12"/>
      <c r="K65" s="12"/>
      <c r="L65" s="12"/>
      <c r="M65" s="12"/>
      <c r="N65" s="12"/>
      <c r="O65" s="12"/>
      <c r="P65" s="12"/>
      <c r="Q65" s="12"/>
      <c r="R65" s="12">
        <v>2701819</v>
      </c>
      <c r="S65" s="12">
        <v>2695645</v>
      </c>
      <c r="T65" s="12">
        <v>2689152</v>
      </c>
      <c r="U65" s="12"/>
      <c r="V65" s="12"/>
      <c r="W65" s="12"/>
      <c r="X65" s="12"/>
      <c r="Y65" s="12"/>
    </row>
    <row r="66" spans="1:28" ht="15" thickBot="1" x14ac:dyDescent="0.25">
      <c r="A66" s="12"/>
      <c r="B66" s="58" t="s">
        <v>167</v>
      </c>
      <c r="C66" s="111">
        <v>0.65173106436125694</v>
      </c>
      <c r="D66" s="111">
        <v>1.0072207358310332</v>
      </c>
      <c r="E66" s="111">
        <v>0.31105346253605443</v>
      </c>
      <c r="F66" s="111">
        <v>0.56285864649381279</v>
      </c>
      <c r="G66" s="111">
        <f t="shared" si="1"/>
        <v>0.42998278882685276</v>
      </c>
      <c r="H66" s="111">
        <f t="shared" si="1"/>
        <v>0.41515579610868542</v>
      </c>
      <c r="I66" s="111">
        <f t="shared" si="1"/>
        <v>0.20757789805434271</v>
      </c>
      <c r="J66" s="12"/>
      <c r="K66" s="12"/>
      <c r="L66" s="12"/>
      <c r="M66" s="12"/>
      <c r="N66" s="12"/>
      <c r="O66" s="12"/>
      <c r="P66" s="12"/>
      <c r="Q66" s="12"/>
      <c r="R66" s="12">
        <v>6779888</v>
      </c>
      <c r="S66" s="12">
        <v>6751251</v>
      </c>
      <c r="T66" s="12">
        <v>6744456</v>
      </c>
      <c r="U66" s="12"/>
      <c r="V66" s="12"/>
      <c r="W66" s="12"/>
      <c r="X66" s="12"/>
      <c r="Y66" s="12"/>
    </row>
    <row r="67" spans="1:28" ht="15" thickBot="1" x14ac:dyDescent="0.25">
      <c r="A67" s="12"/>
      <c r="B67" s="58" t="s">
        <v>168</v>
      </c>
      <c r="C67" s="111">
        <v>2.4366375455552438</v>
      </c>
      <c r="D67" s="111">
        <v>1.7122317887685496</v>
      </c>
      <c r="E67" s="111">
        <v>0.5926956191891134</v>
      </c>
      <c r="F67" s="111">
        <v>0.98782603198185559</v>
      </c>
      <c r="G67" s="111">
        <f t="shared" si="1"/>
        <v>2.2854321980829795</v>
      </c>
      <c r="H67" s="111">
        <f t="shared" si="1"/>
        <v>2.2201341352806088</v>
      </c>
      <c r="I67" s="111">
        <f t="shared" si="1"/>
        <v>1.3712593188497877</v>
      </c>
      <c r="J67" s="12"/>
      <c r="K67" s="12"/>
      <c r="L67" s="12"/>
      <c r="M67" s="12"/>
      <c r="N67" s="12"/>
      <c r="O67" s="12"/>
      <c r="P67" s="12"/>
      <c r="Q67" s="12"/>
      <c r="R67" s="12">
        <v>1511251</v>
      </c>
      <c r="S67" s="12">
        <v>1518486</v>
      </c>
      <c r="T67" s="12">
        <v>1531439</v>
      </c>
      <c r="U67" s="12"/>
      <c r="V67" s="12"/>
      <c r="W67" s="12"/>
      <c r="X67" s="12"/>
      <c r="Y67" s="12"/>
    </row>
    <row r="68" spans="1:28" ht="15" thickBot="1" x14ac:dyDescent="0.25">
      <c r="A68" s="12"/>
      <c r="B68" s="58" t="s">
        <v>169</v>
      </c>
      <c r="C68" s="111">
        <v>0.30232624932543456</v>
      </c>
      <c r="D68" s="111">
        <v>0.60465249865086912</v>
      </c>
      <c r="E68" s="111">
        <v>0.45348937398815181</v>
      </c>
      <c r="F68" s="111">
        <v>0.30232624932543456</v>
      </c>
      <c r="G68" s="111">
        <f t="shared" si="1"/>
        <v>0.60276185481877964</v>
      </c>
      <c r="H68" s="111">
        <f t="shared" si="1"/>
        <v>0.60276185481877964</v>
      </c>
      <c r="I68" s="111">
        <f t="shared" si="1"/>
        <v>0.15069046370469491</v>
      </c>
      <c r="J68" s="12"/>
      <c r="K68" s="12"/>
      <c r="L68" s="12"/>
      <c r="M68" s="12"/>
      <c r="N68" s="12"/>
      <c r="O68" s="12"/>
      <c r="P68" s="12"/>
      <c r="Q68" s="12"/>
      <c r="R68" s="12">
        <v>661197</v>
      </c>
      <c r="S68" s="12">
        <v>661537</v>
      </c>
      <c r="T68" s="12">
        <v>663612</v>
      </c>
      <c r="U68" s="12"/>
      <c r="V68" s="12"/>
      <c r="W68" s="12"/>
      <c r="X68" s="12"/>
      <c r="Y68" s="12"/>
    </row>
    <row r="69" spans="1:28" ht="15" thickBot="1" x14ac:dyDescent="0.25">
      <c r="A69" s="12"/>
      <c r="B69" s="58" t="s">
        <v>51</v>
      </c>
      <c r="C69" s="111">
        <v>0.18066904457240832</v>
      </c>
      <c r="D69" s="111">
        <v>0.31617082800171453</v>
      </c>
      <c r="E69" s="111">
        <v>0.72267617828963326</v>
      </c>
      <c r="F69" s="111">
        <v>0.36133808914481663</v>
      </c>
      <c r="G69" s="111">
        <f t="shared" si="1"/>
        <v>0.27183749916749766</v>
      </c>
      <c r="H69" s="111">
        <f t="shared" si="1"/>
        <v>0.49836874847374568</v>
      </c>
      <c r="I69" s="111">
        <f t="shared" si="1"/>
        <v>0.3624499988899969</v>
      </c>
      <c r="J69" s="12"/>
      <c r="K69" s="12"/>
      <c r="L69" s="12"/>
      <c r="M69" s="12"/>
      <c r="N69" s="12"/>
      <c r="O69" s="12"/>
      <c r="P69" s="12"/>
      <c r="Q69" s="12"/>
      <c r="R69" s="12">
        <v>2220504</v>
      </c>
      <c r="S69" s="12">
        <v>2213993</v>
      </c>
      <c r="T69" s="12">
        <v>2207201</v>
      </c>
      <c r="U69" s="12"/>
      <c r="V69" s="12"/>
      <c r="W69" s="12"/>
      <c r="X69" s="12"/>
      <c r="Y69" s="12"/>
    </row>
    <row r="70" spans="1:28" ht="15" thickBot="1" x14ac:dyDescent="0.25">
      <c r="A70" s="12"/>
      <c r="B70" s="58" t="s">
        <v>11</v>
      </c>
      <c r="C70" s="111">
        <v>1.2507973833318742</v>
      </c>
      <c r="D70" s="111">
        <v>1.2507973833318742</v>
      </c>
      <c r="E70" s="111">
        <v>0.62539869166593709</v>
      </c>
      <c r="F70" s="111">
        <v>0.31269934583296854</v>
      </c>
      <c r="G70" s="111">
        <f t="shared" si="1"/>
        <v>0.6260074807893955</v>
      </c>
      <c r="H70" s="111">
        <f t="shared" si="1"/>
        <v>0.6260074807893955</v>
      </c>
      <c r="I70" s="111">
        <f t="shared" si="1"/>
        <v>0</v>
      </c>
      <c r="J70" s="12"/>
      <c r="K70" s="12"/>
      <c r="L70" s="12"/>
      <c r="M70" s="12"/>
      <c r="N70" s="12"/>
      <c r="O70" s="12"/>
      <c r="P70" s="12"/>
      <c r="Q70" s="12"/>
      <c r="R70" s="12">
        <v>319914</v>
      </c>
      <c r="S70" s="12">
        <v>319796</v>
      </c>
      <c r="T70" s="12">
        <v>319485</v>
      </c>
      <c r="U70" s="12"/>
      <c r="V70" s="12"/>
      <c r="W70" s="12"/>
      <c r="X70" s="12"/>
      <c r="Y70" s="12"/>
    </row>
    <row r="71" spans="1:28" ht="15" thickBot="1" x14ac:dyDescent="0.25">
      <c r="A71" s="12"/>
      <c r="B71" s="60" t="s">
        <v>22</v>
      </c>
      <c r="C71" s="112">
        <v>1.1628126111438348</v>
      </c>
      <c r="D71" s="112">
        <v>1.4645951944352473</v>
      </c>
      <c r="E71" s="112">
        <v>0.96443804590332571</v>
      </c>
      <c r="F71" s="112">
        <v>1.1839162882970804</v>
      </c>
      <c r="G71" s="112">
        <f t="shared" si="1"/>
        <v>1.458820050267313</v>
      </c>
      <c r="H71" s="112">
        <f t="shared" si="1"/>
        <v>1.197412989236754</v>
      </c>
      <c r="I71" s="112">
        <f t="shared" si="1"/>
        <v>0.86854604148863146</v>
      </c>
      <c r="J71" s="12"/>
      <c r="K71" s="12"/>
      <c r="L71" s="12"/>
      <c r="M71" s="12"/>
      <c r="N71" s="12"/>
      <c r="O71" s="12"/>
      <c r="P71" s="12"/>
      <c r="Q71" s="12"/>
      <c r="R71" s="12">
        <v>47450795</v>
      </c>
      <c r="S71" s="12">
        <v>47385107</v>
      </c>
      <c r="T71" s="12">
        <v>47435597</v>
      </c>
      <c r="U71" s="12"/>
      <c r="V71" s="12"/>
      <c r="W71" s="12"/>
      <c r="X71" s="12"/>
      <c r="Y71" s="12"/>
    </row>
    <row r="72" spans="1:28" ht="13.5" thickBot="1" x14ac:dyDescent="0.25">
      <c r="A72" s="12"/>
      <c r="B72" s="12"/>
      <c r="C72" s="111"/>
      <c r="D72" s="111"/>
      <c r="E72" s="111"/>
      <c r="F72" s="111"/>
      <c r="G72" s="111"/>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1"/>
      <c r="D73" s="111"/>
      <c r="E73" s="111"/>
      <c r="F73" s="111"/>
      <c r="G73" s="111"/>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2" max="2" width="32.85546875" bestFit="1" customWidth="1"/>
    <col min="3" max="3" width="12.7109375" customWidth="1"/>
    <col min="4" max="4" width="14.28515625" customWidth="1"/>
    <col min="5" max="5" width="12.7109375" customWidth="1"/>
    <col min="6" max="6" width="16.140625" customWidth="1"/>
    <col min="7" max="7" width="12.7109375" customWidth="1"/>
    <col min="8" max="8" width="16" customWidth="1"/>
    <col min="9" max="9" width="12.71093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94"/>
    </row>
    <row r="3" spans="1:13" ht="27.95" customHeight="1" x14ac:dyDescent="0.2">
      <c r="A3" s="12"/>
      <c r="B3" s="10"/>
      <c r="C3" s="56"/>
      <c r="D3" s="12"/>
      <c r="E3" s="12"/>
      <c r="F3" s="12"/>
      <c r="G3" s="12"/>
      <c r="H3" s="12"/>
      <c r="I3" s="12"/>
      <c r="J3" s="12"/>
      <c r="K3" s="12"/>
      <c r="L3" s="12"/>
    </row>
    <row r="4" spans="1:13" ht="15" x14ac:dyDescent="0.2">
      <c r="A4" s="12"/>
      <c r="C4" s="56"/>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100"/>
      <c r="C6" s="39" t="s">
        <v>252</v>
      </c>
      <c r="D6" s="39" t="s">
        <v>253</v>
      </c>
      <c r="E6" s="39" t="s">
        <v>254</v>
      </c>
      <c r="F6" s="65" t="s">
        <v>255</v>
      </c>
      <c r="G6" s="39" t="s">
        <v>258</v>
      </c>
      <c r="H6" s="39" t="s">
        <v>265</v>
      </c>
      <c r="I6" s="39" t="s">
        <v>273</v>
      </c>
    </row>
    <row r="7" spans="1:13" ht="17.100000000000001" customHeight="1" thickBot="1" x14ac:dyDescent="0.25">
      <c r="A7" s="12"/>
      <c r="B7" s="58" t="s">
        <v>52</v>
      </c>
      <c r="C7" s="98">
        <v>6667</v>
      </c>
      <c r="D7" s="98">
        <v>4966</v>
      </c>
      <c r="E7" s="98">
        <v>3452</v>
      </c>
      <c r="F7" s="98">
        <v>3483</v>
      </c>
      <c r="G7" s="98">
        <v>3905</v>
      </c>
      <c r="H7" s="98">
        <v>3178</v>
      </c>
      <c r="I7" s="98">
        <v>2299</v>
      </c>
    </row>
    <row r="8" spans="1:13" ht="17.100000000000001" customHeight="1" thickBot="1" x14ac:dyDescent="0.25">
      <c r="A8" s="12"/>
      <c r="B8" s="58" t="s">
        <v>53</v>
      </c>
      <c r="C8" s="98">
        <v>835</v>
      </c>
      <c r="D8" s="98">
        <v>619</v>
      </c>
      <c r="E8" s="98">
        <v>429</v>
      </c>
      <c r="F8" s="98">
        <v>538</v>
      </c>
      <c r="G8" s="98">
        <v>597</v>
      </c>
      <c r="H8" s="98">
        <v>518</v>
      </c>
      <c r="I8" s="98">
        <v>333</v>
      </c>
    </row>
    <row r="9" spans="1:13" ht="17.100000000000001" customHeight="1" thickBot="1" x14ac:dyDescent="0.25">
      <c r="A9" s="12"/>
      <c r="B9" s="58" t="s">
        <v>166</v>
      </c>
      <c r="C9" s="98">
        <v>857</v>
      </c>
      <c r="D9" s="98">
        <v>928</v>
      </c>
      <c r="E9" s="98">
        <v>521</v>
      </c>
      <c r="F9" s="98">
        <v>728</v>
      </c>
      <c r="G9" s="98">
        <v>709</v>
      </c>
      <c r="H9" s="98">
        <v>671</v>
      </c>
      <c r="I9" s="98">
        <v>389</v>
      </c>
    </row>
    <row r="10" spans="1:13" ht="17.100000000000001" customHeight="1" thickBot="1" x14ac:dyDescent="0.25">
      <c r="A10" s="12"/>
      <c r="B10" s="58" t="s">
        <v>47</v>
      </c>
      <c r="C10" s="98">
        <v>699</v>
      </c>
      <c r="D10" s="98">
        <v>755</v>
      </c>
      <c r="E10" s="98">
        <v>415</v>
      </c>
      <c r="F10" s="98">
        <v>543</v>
      </c>
      <c r="G10" s="98">
        <v>430</v>
      </c>
      <c r="H10" s="98">
        <v>347</v>
      </c>
      <c r="I10" s="98">
        <v>272</v>
      </c>
    </row>
    <row r="11" spans="1:13" ht="17.100000000000001" customHeight="1" thickBot="1" x14ac:dyDescent="0.25">
      <c r="A11" s="12"/>
      <c r="B11" s="58" t="s">
        <v>8</v>
      </c>
      <c r="C11" s="98">
        <v>1929</v>
      </c>
      <c r="D11" s="98">
        <v>1680</v>
      </c>
      <c r="E11" s="98">
        <v>1203</v>
      </c>
      <c r="F11" s="98">
        <v>1104</v>
      </c>
      <c r="G11" s="98">
        <v>778</v>
      </c>
      <c r="H11" s="98">
        <v>639</v>
      </c>
      <c r="I11" s="98">
        <v>559</v>
      </c>
    </row>
    <row r="12" spans="1:13" ht="17.100000000000001" customHeight="1" thickBot="1" x14ac:dyDescent="0.25">
      <c r="A12" s="12"/>
      <c r="B12" s="58" t="s">
        <v>9</v>
      </c>
      <c r="C12" s="98">
        <v>875</v>
      </c>
      <c r="D12" s="98">
        <v>1050</v>
      </c>
      <c r="E12" s="98">
        <v>679</v>
      </c>
      <c r="F12" s="98">
        <v>930</v>
      </c>
      <c r="G12" s="98">
        <v>572</v>
      </c>
      <c r="H12" s="98">
        <v>559</v>
      </c>
      <c r="I12" s="98">
        <v>299</v>
      </c>
    </row>
    <row r="13" spans="1:13" ht="17.100000000000001" customHeight="1" thickBot="1" x14ac:dyDescent="0.25">
      <c r="A13" s="12"/>
      <c r="B13" s="58" t="s">
        <v>54</v>
      </c>
      <c r="C13" s="98">
        <v>4758</v>
      </c>
      <c r="D13" s="98">
        <v>4621</v>
      </c>
      <c r="E13" s="98">
        <v>3105</v>
      </c>
      <c r="F13" s="98">
        <v>3742</v>
      </c>
      <c r="G13" s="98">
        <v>3296</v>
      </c>
      <c r="H13" s="98">
        <v>3316</v>
      </c>
      <c r="I13" s="98">
        <v>2090</v>
      </c>
    </row>
    <row r="14" spans="1:13" ht="17.100000000000001" customHeight="1" thickBot="1" x14ac:dyDescent="0.25">
      <c r="A14" s="12"/>
      <c r="B14" s="58" t="s">
        <v>49</v>
      </c>
      <c r="C14" s="98">
        <v>1925</v>
      </c>
      <c r="D14" s="98">
        <v>1635</v>
      </c>
      <c r="E14" s="98">
        <v>962</v>
      </c>
      <c r="F14" s="98">
        <v>1182</v>
      </c>
      <c r="G14" s="98">
        <v>1606</v>
      </c>
      <c r="H14" s="98">
        <v>984</v>
      </c>
      <c r="I14" s="98">
        <v>820</v>
      </c>
    </row>
    <row r="15" spans="1:13" ht="17.100000000000001" customHeight="1" thickBot="1" x14ac:dyDescent="0.25">
      <c r="A15" s="12"/>
      <c r="B15" s="58" t="s">
        <v>26</v>
      </c>
      <c r="C15" s="98">
        <v>2784</v>
      </c>
      <c r="D15" s="98">
        <v>2191</v>
      </c>
      <c r="E15" s="98">
        <v>1470</v>
      </c>
      <c r="F15" s="98">
        <v>2551</v>
      </c>
      <c r="G15" s="98">
        <v>3789</v>
      </c>
      <c r="H15" s="98">
        <v>1913</v>
      </c>
      <c r="I15" s="98">
        <v>1384</v>
      </c>
    </row>
    <row r="16" spans="1:13" ht="17.100000000000001" customHeight="1" thickBot="1" x14ac:dyDescent="0.25">
      <c r="A16" s="12"/>
      <c r="B16" s="58" t="s">
        <v>48</v>
      </c>
      <c r="C16" s="98">
        <v>3895</v>
      </c>
      <c r="D16" s="98">
        <v>2302</v>
      </c>
      <c r="E16" s="98">
        <v>1275</v>
      </c>
      <c r="F16" s="98">
        <v>1717</v>
      </c>
      <c r="G16" s="98">
        <v>1859</v>
      </c>
      <c r="H16" s="98">
        <v>2086</v>
      </c>
      <c r="I16" s="98">
        <v>1611</v>
      </c>
    </row>
    <row r="17" spans="1:24" ht="17.100000000000001" customHeight="1" thickBot="1" x14ac:dyDescent="0.25">
      <c r="A17" s="12"/>
      <c r="B17" s="58" t="s">
        <v>21</v>
      </c>
      <c r="C17" s="98">
        <v>991</v>
      </c>
      <c r="D17" s="98">
        <v>895</v>
      </c>
      <c r="E17" s="98">
        <v>478</v>
      </c>
      <c r="F17" s="98">
        <v>661</v>
      </c>
      <c r="G17" s="98">
        <v>714</v>
      </c>
      <c r="H17" s="98">
        <v>597</v>
      </c>
      <c r="I17" s="98">
        <v>383</v>
      </c>
    </row>
    <row r="18" spans="1:24" ht="17.100000000000001" customHeight="1" thickBot="1" x14ac:dyDescent="0.25">
      <c r="A18" s="12"/>
      <c r="B18" s="58" t="s">
        <v>10</v>
      </c>
      <c r="C18" s="98">
        <v>2034</v>
      </c>
      <c r="D18" s="98">
        <v>1949</v>
      </c>
      <c r="E18" s="98">
        <v>1118</v>
      </c>
      <c r="F18" s="98">
        <v>1506</v>
      </c>
      <c r="G18" s="98">
        <v>1128</v>
      </c>
      <c r="H18" s="98">
        <v>1261</v>
      </c>
      <c r="I18" s="98">
        <v>1003</v>
      </c>
    </row>
    <row r="19" spans="1:24" ht="17.100000000000001" customHeight="1" thickBot="1" x14ac:dyDescent="0.25">
      <c r="A19" s="12"/>
      <c r="B19" s="58" t="s">
        <v>167</v>
      </c>
      <c r="C19" s="98">
        <v>2678</v>
      </c>
      <c r="D19" s="98">
        <v>6422</v>
      </c>
      <c r="E19" s="98">
        <v>2514</v>
      </c>
      <c r="F19" s="98">
        <v>3508</v>
      </c>
      <c r="G19" s="98">
        <v>2298</v>
      </c>
      <c r="H19" s="98">
        <v>1241</v>
      </c>
      <c r="I19" s="98">
        <v>1095</v>
      </c>
    </row>
    <row r="20" spans="1:24" ht="17.100000000000001" customHeight="1" thickBot="1" x14ac:dyDescent="0.25">
      <c r="A20" s="12"/>
      <c r="B20" s="58" t="s">
        <v>168</v>
      </c>
      <c r="C20" s="98">
        <v>1447</v>
      </c>
      <c r="D20" s="98">
        <v>741</v>
      </c>
      <c r="E20" s="98">
        <v>349</v>
      </c>
      <c r="F20" s="98">
        <v>499</v>
      </c>
      <c r="G20" s="98">
        <v>568</v>
      </c>
      <c r="H20" s="98">
        <v>487</v>
      </c>
      <c r="I20" s="98">
        <v>373</v>
      </c>
    </row>
    <row r="21" spans="1:24" ht="17.100000000000001" customHeight="1" thickBot="1" x14ac:dyDescent="0.25">
      <c r="A21" s="12"/>
      <c r="B21" s="58" t="s">
        <v>169</v>
      </c>
      <c r="C21" s="98">
        <v>764</v>
      </c>
      <c r="D21" s="98">
        <v>638</v>
      </c>
      <c r="E21" s="98">
        <v>323</v>
      </c>
      <c r="F21" s="98">
        <v>422</v>
      </c>
      <c r="G21" s="98">
        <v>521</v>
      </c>
      <c r="H21" s="98">
        <v>617</v>
      </c>
      <c r="I21" s="98">
        <v>203</v>
      </c>
    </row>
    <row r="22" spans="1:24" ht="17.100000000000001" customHeight="1" thickBot="1" x14ac:dyDescent="0.25">
      <c r="A22" s="12"/>
      <c r="B22" s="58" t="s">
        <v>51</v>
      </c>
      <c r="C22" s="98">
        <v>2867</v>
      </c>
      <c r="D22" s="98">
        <v>2796</v>
      </c>
      <c r="E22" s="98">
        <v>2098</v>
      </c>
      <c r="F22" s="98">
        <v>2266</v>
      </c>
      <c r="G22" s="98">
        <v>2100</v>
      </c>
      <c r="H22" s="98">
        <v>2502</v>
      </c>
      <c r="I22" s="98">
        <v>1740</v>
      </c>
    </row>
    <row r="23" spans="1:24" ht="17.100000000000001" customHeight="1" thickBot="1" x14ac:dyDescent="0.25">
      <c r="A23" s="12"/>
      <c r="B23" s="58" t="s">
        <v>11</v>
      </c>
      <c r="C23" s="98">
        <v>92</v>
      </c>
      <c r="D23" s="98">
        <v>123</v>
      </c>
      <c r="E23" s="98">
        <v>53</v>
      </c>
      <c r="F23" s="98">
        <v>61</v>
      </c>
      <c r="G23" s="98">
        <v>118</v>
      </c>
      <c r="H23" s="98">
        <v>81</v>
      </c>
      <c r="I23" s="98">
        <v>83</v>
      </c>
    </row>
    <row r="24" spans="1:24" ht="17.100000000000001" customHeight="1" thickBot="1" x14ac:dyDescent="0.25">
      <c r="A24" s="12"/>
      <c r="B24" s="60" t="s">
        <v>22</v>
      </c>
      <c r="C24" s="102">
        <v>36097</v>
      </c>
      <c r="D24" s="102">
        <v>34311</v>
      </c>
      <c r="E24" s="102">
        <v>20444</v>
      </c>
      <c r="F24" s="102">
        <v>25441</v>
      </c>
      <c r="G24" s="102">
        <f>SUM(G7:G23)</f>
        <v>24988</v>
      </c>
      <c r="H24" s="102">
        <f>SUM(H7:H23)</f>
        <v>20997</v>
      </c>
      <c r="I24" s="102">
        <f>SUM(I7:I23)</f>
        <v>14936</v>
      </c>
      <c r="J24" s="97"/>
    </row>
    <row r="25" spans="1:24" ht="14.25" x14ac:dyDescent="0.2">
      <c r="C25" s="103"/>
      <c r="D25" s="103"/>
      <c r="E25" s="103"/>
      <c r="F25" s="106"/>
      <c r="G25" s="103"/>
      <c r="H25" s="105"/>
      <c r="I25" s="103"/>
      <c r="J25" s="103"/>
      <c r="K25" s="103"/>
      <c r="L25" s="103"/>
      <c r="M25" s="103"/>
      <c r="N25" s="103"/>
      <c r="X25" s="97"/>
    </row>
    <row r="26" spans="1:24" x14ac:dyDescent="0.2">
      <c r="C26" s="97"/>
      <c r="D26" s="97"/>
      <c r="E26" s="97"/>
      <c r="F26" s="97"/>
      <c r="G26" s="97"/>
      <c r="H26" s="97"/>
      <c r="I26" s="97"/>
      <c r="J26" s="97"/>
      <c r="K26" s="97"/>
      <c r="L26" s="97"/>
      <c r="M26" s="97"/>
      <c r="N26" s="97"/>
      <c r="U26" s="97"/>
    </row>
    <row r="27" spans="1:24" ht="15" x14ac:dyDescent="0.2">
      <c r="B27" s="77"/>
      <c r="C27" s="77"/>
      <c r="D27" s="77"/>
      <c r="E27" s="77"/>
      <c r="J27" s="97"/>
    </row>
    <row r="28" spans="1:24" ht="15" x14ac:dyDescent="0.2">
      <c r="B28" s="57"/>
      <c r="C28" s="12"/>
      <c r="D28" s="12"/>
      <c r="E28" s="12"/>
      <c r="F28" s="12"/>
      <c r="G28" s="12"/>
      <c r="H28" s="12"/>
      <c r="J28" s="97"/>
      <c r="O28" s="97"/>
      <c r="P28" s="97"/>
      <c r="Q28" s="97"/>
      <c r="R28" s="97"/>
      <c r="S28" s="97"/>
      <c r="T28" s="97"/>
    </row>
    <row r="29" spans="1:24" x14ac:dyDescent="0.2">
      <c r="B29" s="12"/>
      <c r="C29" s="12"/>
      <c r="D29" s="12"/>
      <c r="E29" s="12"/>
      <c r="F29" s="12"/>
      <c r="G29" s="12"/>
      <c r="H29" s="12"/>
    </row>
    <row r="30" spans="1:24" ht="39" customHeight="1" x14ac:dyDescent="0.2">
      <c r="B30" s="100" t="s">
        <v>143</v>
      </c>
      <c r="C30" s="39" t="s">
        <v>176</v>
      </c>
      <c r="D30" s="39" t="s">
        <v>177</v>
      </c>
      <c r="E30" s="39" t="s">
        <v>237</v>
      </c>
      <c r="F30" s="39" t="s">
        <v>238</v>
      </c>
      <c r="G30" s="39" t="s">
        <v>246</v>
      </c>
      <c r="H30" s="39" t="s">
        <v>250</v>
      </c>
      <c r="I30" s="39" t="s">
        <v>248</v>
      </c>
      <c r="J30" s="65" t="s">
        <v>249</v>
      </c>
      <c r="K30" s="39" t="s">
        <v>259</v>
      </c>
      <c r="L30" s="39" t="s">
        <v>260</v>
      </c>
      <c r="M30" s="39" t="s">
        <v>267</v>
      </c>
      <c r="N30" s="39" t="s">
        <v>268</v>
      </c>
      <c r="O30" s="39" t="s">
        <v>275</v>
      </c>
      <c r="P30" s="39" t="s">
        <v>276</v>
      </c>
    </row>
    <row r="31" spans="1:24" ht="17.100000000000001" customHeight="1" thickBot="1" x14ac:dyDescent="0.25">
      <c r="B31" s="58" t="s">
        <v>52</v>
      </c>
      <c r="C31" s="98">
        <v>5306</v>
      </c>
      <c r="D31" s="36">
        <v>0.97003392385978138</v>
      </c>
      <c r="E31" s="98">
        <v>5611</v>
      </c>
      <c r="F31" s="36">
        <v>0.97629656032792733</v>
      </c>
      <c r="G31" s="98">
        <v>3545</v>
      </c>
      <c r="H31" s="36">
        <v>0.96840620592383642</v>
      </c>
      <c r="I31" s="98">
        <v>5463</v>
      </c>
      <c r="J31" s="36">
        <v>0.97455610470437493</v>
      </c>
      <c r="K31" s="98">
        <v>5890</v>
      </c>
      <c r="L31" s="36">
        <v>0.96638370118845496</v>
      </c>
      <c r="M31" s="98">
        <v>5859</v>
      </c>
      <c r="N31" s="36">
        <v>0.97183819764464929</v>
      </c>
      <c r="O31" s="98">
        <v>3198</v>
      </c>
      <c r="P31" s="36">
        <v>0.97623514696685432</v>
      </c>
    </row>
    <row r="32" spans="1:24" ht="17.100000000000001" customHeight="1" thickBot="1" x14ac:dyDescent="0.25">
      <c r="B32" s="58" t="s">
        <v>53</v>
      </c>
      <c r="C32" s="98">
        <v>1024</v>
      </c>
      <c r="D32" s="36">
        <v>0.962890625</v>
      </c>
      <c r="E32" s="98">
        <v>1242</v>
      </c>
      <c r="F32" s="36">
        <v>0.96537842190016099</v>
      </c>
      <c r="G32" s="98">
        <v>519</v>
      </c>
      <c r="H32" s="36">
        <v>0.97109826589595372</v>
      </c>
      <c r="I32" s="98">
        <v>484</v>
      </c>
      <c r="J32" s="36">
        <v>0.98347107438016534</v>
      </c>
      <c r="K32" s="98">
        <v>517</v>
      </c>
      <c r="L32" s="36">
        <v>0.96905222437137328</v>
      </c>
      <c r="M32" s="98">
        <v>438</v>
      </c>
      <c r="N32" s="36">
        <v>0.9634703196347032</v>
      </c>
      <c r="O32" s="98">
        <v>334</v>
      </c>
      <c r="P32" s="36">
        <v>0.96706586826347307</v>
      </c>
    </row>
    <row r="33" spans="2:16" ht="17.100000000000001" customHeight="1" thickBot="1" x14ac:dyDescent="0.25">
      <c r="B33" s="58" t="s">
        <v>166</v>
      </c>
      <c r="C33" s="98">
        <v>514</v>
      </c>
      <c r="D33" s="36">
        <v>0.96498054474708173</v>
      </c>
      <c r="E33" s="98">
        <v>735</v>
      </c>
      <c r="F33" s="36">
        <v>0.95918367346938771</v>
      </c>
      <c r="G33" s="98">
        <v>477</v>
      </c>
      <c r="H33" s="36">
        <v>0.98113207547169812</v>
      </c>
      <c r="I33" s="98">
        <v>804</v>
      </c>
      <c r="J33" s="36">
        <v>0.98756218905472637</v>
      </c>
      <c r="K33" s="98">
        <v>533</v>
      </c>
      <c r="L33" s="36">
        <v>0.98311444652908064</v>
      </c>
      <c r="M33" s="98">
        <v>600</v>
      </c>
      <c r="N33" s="36">
        <v>0.98833333333333329</v>
      </c>
      <c r="O33" s="98">
        <v>379</v>
      </c>
      <c r="P33" s="36">
        <v>0.97889182058047497</v>
      </c>
    </row>
    <row r="34" spans="2:16" ht="17.100000000000001" customHeight="1" thickBot="1" x14ac:dyDescent="0.25">
      <c r="B34" s="58" t="s">
        <v>47</v>
      </c>
      <c r="C34" s="98">
        <v>739</v>
      </c>
      <c r="D34" s="36">
        <v>0.98917456021650885</v>
      </c>
      <c r="E34" s="98">
        <v>953</v>
      </c>
      <c r="F34" s="36">
        <v>0.99685204616998946</v>
      </c>
      <c r="G34" s="98">
        <v>627</v>
      </c>
      <c r="H34" s="36">
        <v>0.99521531100478466</v>
      </c>
      <c r="I34" s="98">
        <v>722</v>
      </c>
      <c r="J34" s="36">
        <v>0.99861495844875348</v>
      </c>
      <c r="K34" s="98">
        <v>726</v>
      </c>
      <c r="L34" s="36">
        <v>0.99724517906336085</v>
      </c>
      <c r="M34" s="98">
        <v>731</v>
      </c>
      <c r="N34" s="36">
        <v>0.96990424076607384</v>
      </c>
      <c r="O34" s="98">
        <v>456</v>
      </c>
      <c r="P34" s="36">
        <v>0.98026315789473684</v>
      </c>
    </row>
    <row r="35" spans="2:16" ht="17.100000000000001" customHeight="1" thickBot="1" x14ac:dyDescent="0.25">
      <c r="B35" s="58" t="s">
        <v>8</v>
      </c>
      <c r="C35" s="98">
        <v>1488</v>
      </c>
      <c r="D35" s="36">
        <v>0.99126344086021501</v>
      </c>
      <c r="E35" s="98">
        <v>2638</v>
      </c>
      <c r="F35" s="36">
        <v>0.98900682335102352</v>
      </c>
      <c r="G35" s="98">
        <v>1373</v>
      </c>
      <c r="H35" s="36">
        <v>0.99344501092498183</v>
      </c>
      <c r="I35" s="98">
        <v>1691</v>
      </c>
      <c r="J35" s="36">
        <v>0.98817267888823179</v>
      </c>
      <c r="K35" s="98">
        <v>1226</v>
      </c>
      <c r="L35" s="36">
        <v>0.9828711256117455</v>
      </c>
      <c r="M35" s="98">
        <v>1428</v>
      </c>
      <c r="N35" s="36">
        <v>0.99019607843137258</v>
      </c>
      <c r="O35" s="98">
        <v>732</v>
      </c>
      <c r="P35" s="36">
        <v>0.99453551912568305</v>
      </c>
    </row>
    <row r="36" spans="2:16" ht="17.100000000000001" customHeight="1" thickBot="1" x14ac:dyDescent="0.25">
      <c r="B36" s="58" t="s">
        <v>9</v>
      </c>
      <c r="C36" s="98">
        <v>870</v>
      </c>
      <c r="D36" s="36">
        <v>0.99080459770114937</v>
      </c>
      <c r="E36" s="98">
        <v>1334</v>
      </c>
      <c r="F36" s="36">
        <v>0.99100449775112442</v>
      </c>
      <c r="G36" s="98">
        <v>686</v>
      </c>
      <c r="H36" s="36">
        <v>0.98979591836734693</v>
      </c>
      <c r="I36" s="98">
        <v>706</v>
      </c>
      <c r="J36" s="36">
        <v>0.98016997167138808</v>
      </c>
      <c r="K36" s="98">
        <v>538</v>
      </c>
      <c r="L36" s="36">
        <v>0.99070631970260226</v>
      </c>
      <c r="M36" s="98">
        <v>524</v>
      </c>
      <c r="N36" s="36">
        <v>0.98664122137404575</v>
      </c>
      <c r="O36" s="98">
        <v>344</v>
      </c>
      <c r="P36" s="36">
        <v>0.98837209302325579</v>
      </c>
    </row>
    <row r="37" spans="2:16" ht="17.100000000000001" customHeight="1" thickBot="1" x14ac:dyDescent="0.25">
      <c r="B37" s="58" t="s">
        <v>54</v>
      </c>
      <c r="C37" s="98">
        <v>3642</v>
      </c>
      <c r="D37" s="36">
        <v>0.98434925864909395</v>
      </c>
      <c r="E37" s="98">
        <v>4303</v>
      </c>
      <c r="F37" s="36">
        <v>0.98210550778526606</v>
      </c>
      <c r="G37" s="98">
        <v>2801</v>
      </c>
      <c r="H37" s="36">
        <v>0.98500535523027488</v>
      </c>
      <c r="I37" s="98">
        <v>3831</v>
      </c>
      <c r="J37" s="36">
        <v>0.91803706604019841</v>
      </c>
      <c r="K37" s="98">
        <v>3574</v>
      </c>
      <c r="L37" s="36">
        <v>0.99188584219362064</v>
      </c>
      <c r="M37" s="98">
        <v>3071</v>
      </c>
      <c r="N37" s="36">
        <v>0.99185932920872677</v>
      </c>
      <c r="O37" s="98">
        <v>2202</v>
      </c>
      <c r="P37" s="36">
        <v>0.98138056312443234</v>
      </c>
    </row>
    <row r="38" spans="2:16" ht="17.100000000000001" customHeight="1" thickBot="1" x14ac:dyDescent="0.25">
      <c r="B38" s="58" t="s">
        <v>49</v>
      </c>
      <c r="C38" s="98">
        <v>1547</v>
      </c>
      <c r="D38" s="36">
        <v>0.9851325145442793</v>
      </c>
      <c r="E38" s="98">
        <v>1520</v>
      </c>
      <c r="F38" s="36">
        <v>0.99276315789473679</v>
      </c>
      <c r="G38" s="98">
        <v>1013</v>
      </c>
      <c r="H38" s="36">
        <v>0.98815399802566639</v>
      </c>
      <c r="I38" s="98">
        <v>1370</v>
      </c>
      <c r="J38" s="36">
        <v>0.98540145985401462</v>
      </c>
      <c r="K38" s="98">
        <v>1511</v>
      </c>
      <c r="L38" s="36">
        <v>0.97948378557246851</v>
      </c>
      <c r="M38" s="98">
        <v>1640</v>
      </c>
      <c r="N38" s="36">
        <v>0.98109756097560974</v>
      </c>
      <c r="O38" s="98">
        <v>774</v>
      </c>
      <c r="P38" s="36">
        <v>0.97416020671834624</v>
      </c>
    </row>
    <row r="39" spans="2:16" ht="17.100000000000001" customHeight="1" thickBot="1" x14ac:dyDescent="0.25">
      <c r="B39" s="58" t="s">
        <v>26</v>
      </c>
      <c r="C39" s="98">
        <v>3413</v>
      </c>
      <c r="D39" s="36">
        <v>0.94198652212130096</v>
      </c>
      <c r="E39" s="98">
        <v>3788</v>
      </c>
      <c r="F39" s="36">
        <v>0.94931362196409719</v>
      </c>
      <c r="G39" s="98">
        <v>2351</v>
      </c>
      <c r="H39" s="36">
        <v>0.96980008507018289</v>
      </c>
      <c r="I39" s="98">
        <v>4007</v>
      </c>
      <c r="J39" s="36">
        <v>0.96855502869977539</v>
      </c>
      <c r="K39" s="98">
        <v>3651</v>
      </c>
      <c r="L39" s="36">
        <v>0.96850178033415502</v>
      </c>
      <c r="M39" s="98">
        <v>3921</v>
      </c>
      <c r="N39" s="36">
        <v>0.96276460086712579</v>
      </c>
      <c r="O39" s="98">
        <v>2798</v>
      </c>
      <c r="P39" s="36">
        <v>0.95568263045032165</v>
      </c>
    </row>
    <row r="40" spans="2:16" ht="17.100000000000001" customHeight="1" thickBot="1" x14ac:dyDescent="0.25">
      <c r="B40" s="58" t="s">
        <v>48</v>
      </c>
      <c r="C40" s="98">
        <v>3007</v>
      </c>
      <c r="D40" s="36">
        <v>0.9876953774526106</v>
      </c>
      <c r="E40" s="98">
        <v>3759</v>
      </c>
      <c r="F40" s="36">
        <v>0.98882681564245811</v>
      </c>
      <c r="G40" s="98">
        <v>2444</v>
      </c>
      <c r="H40" s="36">
        <v>0.98608837970540097</v>
      </c>
      <c r="I40" s="98">
        <v>3393</v>
      </c>
      <c r="J40" s="36">
        <v>0.98526377836722667</v>
      </c>
      <c r="K40" s="98">
        <v>3493</v>
      </c>
      <c r="L40" s="36">
        <v>0.98740337818494128</v>
      </c>
      <c r="M40" s="98">
        <v>3499</v>
      </c>
      <c r="N40" s="36">
        <v>0.9879965704486996</v>
      </c>
      <c r="O40" s="98">
        <v>1467</v>
      </c>
      <c r="P40" s="36">
        <v>0.98841172460804361</v>
      </c>
    </row>
    <row r="41" spans="2:16" ht="17.100000000000001" customHeight="1" thickBot="1" x14ac:dyDescent="0.25">
      <c r="B41" s="58" t="s">
        <v>21</v>
      </c>
      <c r="C41" s="98">
        <v>1348</v>
      </c>
      <c r="D41" s="36">
        <v>0.99332344213649848</v>
      </c>
      <c r="E41" s="98">
        <v>1483</v>
      </c>
      <c r="F41" s="36">
        <v>0.99662845583277138</v>
      </c>
      <c r="G41" s="98">
        <v>913</v>
      </c>
      <c r="H41" s="36">
        <v>0.99671412924424974</v>
      </c>
      <c r="I41" s="98">
        <v>1458</v>
      </c>
      <c r="J41" s="36">
        <v>0.99245541838134432</v>
      </c>
      <c r="K41" s="98">
        <v>1012</v>
      </c>
      <c r="L41" s="36">
        <v>0.94367588932806323</v>
      </c>
      <c r="M41" s="98">
        <v>1039</v>
      </c>
      <c r="N41" s="36">
        <v>0.93743984600577479</v>
      </c>
      <c r="O41" s="98">
        <v>482</v>
      </c>
      <c r="P41" s="36">
        <v>0.98962655601659755</v>
      </c>
    </row>
    <row r="42" spans="2:16" ht="17.100000000000001" customHeight="1" thickBot="1" x14ac:dyDescent="0.25">
      <c r="B42" s="58" t="s">
        <v>10</v>
      </c>
      <c r="C42" s="98">
        <v>1935</v>
      </c>
      <c r="D42" s="36">
        <v>0.9715762273901809</v>
      </c>
      <c r="E42" s="98">
        <v>2086</v>
      </c>
      <c r="F42" s="36">
        <v>0.9793863854266539</v>
      </c>
      <c r="G42" s="98">
        <v>1160</v>
      </c>
      <c r="H42" s="36">
        <v>0.97844827586206895</v>
      </c>
      <c r="I42" s="98">
        <v>1789</v>
      </c>
      <c r="J42" s="36">
        <v>0.97205142537730571</v>
      </c>
      <c r="K42" s="98">
        <v>1677</v>
      </c>
      <c r="L42" s="36">
        <v>0.97316636851520577</v>
      </c>
      <c r="M42" s="98">
        <v>1621</v>
      </c>
      <c r="N42" s="36">
        <v>0.97840838988278844</v>
      </c>
      <c r="O42" s="98">
        <v>1251</v>
      </c>
      <c r="P42" s="36">
        <v>0.98001598721023186</v>
      </c>
    </row>
    <row r="43" spans="2:16" ht="17.100000000000001" customHeight="1" thickBot="1" x14ac:dyDescent="0.25">
      <c r="B43" s="58" t="s">
        <v>167</v>
      </c>
      <c r="C43" s="98">
        <v>2900</v>
      </c>
      <c r="D43" s="36">
        <v>0.98758620689655174</v>
      </c>
      <c r="E43" s="98">
        <v>2803</v>
      </c>
      <c r="F43" s="36">
        <v>0.98430253300035675</v>
      </c>
      <c r="G43" s="98">
        <v>1694</v>
      </c>
      <c r="H43" s="36">
        <v>0.98937426210153478</v>
      </c>
      <c r="I43" s="98">
        <v>3124</v>
      </c>
      <c r="J43" s="36">
        <v>0.98847631241997436</v>
      </c>
      <c r="K43" s="98">
        <v>3320</v>
      </c>
      <c r="L43" s="36">
        <v>0.9852409638554217</v>
      </c>
      <c r="M43" s="98">
        <v>3156</v>
      </c>
      <c r="N43" s="36">
        <v>0.97686945500633715</v>
      </c>
      <c r="O43" s="98">
        <v>2344</v>
      </c>
      <c r="P43" s="36">
        <v>0.98549488054607504</v>
      </c>
    </row>
    <row r="44" spans="2:16" ht="17.100000000000001" customHeight="1" thickBot="1" x14ac:dyDescent="0.25">
      <c r="B44" s="58" t="s">
        <v>168</v>
      </c>
      <c r="C44" s="98">
        <v>1225</v>
      </c>
      <c r="D44" s="36">
        <v>0.99102040816326531</v>
      </c>
      <c r="E44" s="98">
        <v>1169</v>
      </c>
      <c r="F44" s="36">
        <v>0.99230111206159111</v>
      </c>
      <c r="G44" s="98">
        <v>600</v>
      </c>
      <c r="H44" s="36">
        <v>0.98499999999999999</v>
      </c>
      <c r="I44" s="98">
        <v>1154</v>
      </c>
      <c r="J44" s="36">
        <v>0.99653379549393417</v>
      </c>
      <c r="K44" s="98">
        <v>983</v>
      </c>
      <c r="L44" s="36">
        <v>0.98575788402848419</v>
      </c>
      <c r="M44" s="98">
        <v>1040</v>
      </c>
      <c r="N44" s="36">
        <v>0.97307692307692306</v>
      </c>
      <c r="O44" s="98">
        <v>911</v>
      </c>
      <c r="P44" s="36">
        <v>0.98572996706915472</v>
      </c>
    </row>
    <row r="45" spans="2:16" ht="17.100000000000001" customHeight="1" thickBot="1" x14ac:dyDescent="0.25">
      <c r="B45" s="58" t="s">
        <v>169</v>
      </c>
      <c r="C45" s="98">
        <v>621</v>
      </c>
      <c r="D45" s="36">
        <v>0.97906602254428343</v>
      </c>
      <c r="E45" s="98">
        <v>688</v>
      </c>
      <c r="F45" s="36">
        <v>0.98837209302325579</v>
      </c>
      <c r="G45" s="98">
        <v>374</v>
      </c>
      <c r="H45" s="36">
        <v>0.98395721925133695</v>
      </c>
      <c r="I45" s="98">
        <v>390</v>
      </c>
      <c r="J45" s="36">
        <v>0.99487179487179489</v>
      </c>
      <c r="K45" s="98">
        <v>408</v>
      </c>
      <c r="L45" s="36">
        <v>0.99019607843137258</v>
      </c>
      <c r="M45" s="98">
        <v>462</v>
      </c>
      <c r="N45" s="36">
        <v>0.99567099567099571</v>
      </c>
      <c r="O45" s="98">
        <v>348</v>
      </c>
      <c r="P45" s="36">
        <v>0.99712643678160917</v>
      </c>
    </row>
    <row r="46" spans="2:16" ht="17.100000000000001" customHeight="1" thickBot="1" x14ac:dyDescent="0.25">
      <c r="B46" s="58" t="s">
        <v>51</v>
      </c>
      <c r="C46" s="98">
        <v>2308</v>
      </c>
      <c r="D46" s="36">
        <v>0.97140381282495669</v>
      </c>
      <c r="E46" s="98">
        <v>2637</v>
      </c>
      <c r="F46" s="36">
        <v>0.9780053090633295</v>
      </c>
      <c r="G46" s="98">
        <v>1441</v>
      </c>
      <c r="H46" s="36">
        <v>0.9861207494795281</v>
      </c>
      <c r="I46" s="98">
        <v>2516</v>
      </c>
      <c r="J46" s="36">
        <v>0.98966613672496029</v>
      </c>
      <c r="K46" s="98">
        <v>2656</v>
      </c>
      <c r="L46" s="36">
        <v>0.98832831325301207</v>
      </c>
      <c r="M46" s="98">
        <v>2592</v>
      </c>
      <c r="N46" s="36">
        <v>0.98070987654320985</v>
      </c>
      <c r="O46" s="98">
        <v>1541</v>
      </c>
      <c r="P46" s="36">
        <v>0.98312783906554191</v>
      </c>
    </row>
    <row r="47" spans="2:16" ht="17.100000000000001" customHeight="1" thickBot="1" x14ac:dyDescent="0.25">
      <c r="B47" s="58" t="s">
        <v>11</v>
      </c>
      <c r="C47" s="98">
        <v>158</v>
      </c>
      <c r="D47" s="36">
        <v>0.97468354430379744</v>
      </c>
      <c r="E47" s="98">
        <v>116</v>
      </c>
      <c r="F47" s="36">
        <v>0.97413793103448276</v>
      </c>
      <c r="G47" s="98">
        <v>35</v>
      </c>
      <c r="H47" s="36">
        <v>1</v>
      </c>
      <c r="I47" s="98">
        <v>73</v>
      </c>
      <c r="J47" s="36">
        <v>0.9178082191780822</v>
      </c>
      <c r="K47" s="98">
        <v>124</v>
      </c>
      <c r="L47" s="36">
        <v>0.9838709677419355</v>
      </c>
      <c r="M47" s="98">
        <v>100</v>
      </c>
      <c r="N47" s="36">
        <v>0.98</v>
      </c>
      <c r="O47" s="98">
        <v>50</v>
      </c>
      <c r="P47" s="36">
        <v>0.96</v>
      </c>
    </row>
    <row r="48" spans="2:16" ht="17.100000000000001" customHeight="1" thickBot="1" x14ac:dyDescent="0.25">
      <c r="B48" s="60" t="s">
        <v>22</v>
      </c>
      <c r="C48" s="99">
        <f>SUM(C31:C47)</f>
        <v>32045</v>
      </c>
      <c r="D48" s="68">
        <v>0.97650179435169293</v>
      </c>
      <c r="E48" s="99">
        <f>SUM(E31:E47)</f>
        <v>36865</v>
      </c>
      <c r="F48" s="68">
        <v>0.97987250779872503</v>
      </c>
      <c r="G48" s="99">
        <f>SUM(G31:G47)</f>
        <v>22053</v>
      </c>
      <c r="H48" s="68">
        <v>0.98208860472498072</v>
      </c>
      <c r="I48" s="99">
        <f>SUM(I31:I47)</f>
        <v>32975</v>
      </c>
      <c r="J48" s="68">
        <v>0.97461713419257012</v>
      </c>
      <c r="K48" s="99">
        <f>SUM(K31:K47)</f>
        <v>31839</v>
      </c>
      <c r="L48" s="68">
        <v>0.97889380947894089</v>
      </c>
      <c r="M48" s="99">
        <f>SUM(M31:M47)</f>
        <v>31721</v>
      </c>
      <c r="N48" s="68">
        <v>0.97698685413448505</v>
      </c>
      <c r="O48" s="99">
        <f>SUM(O31:O47)</f>
        <v>19611</v>
      </c>
      <c r="P48" s="68">
        <v>0.97858344806486153</v>
      </c>
    </row>
    <row r="49" spans="2:12" x14ac:dyDescent="0.2">
      <c r="C49" s="103"/>
      <c r="D49" s="104"/>
      <c r="E49" s="103"/>
      <c r="F49" s="104"/>
      <c r="G49" s="12"/>
      <c r="H49" s="12"/>
      <c r="I49" s="103"/>
      <c r="J49" s="103"/>
    </row>
    <row r="50" spans="2:12" x14ac:dyDescent="0.2">
      <c r="G50" s="97"/>
      <c r="I50" s="97"/>
    </row>
    <row r="52" spans="2:12" ht="51" customHeight="1" x14ac:dyDescent="0.2">
      <c r="B52" s="100"/>
      <c r="C52" s="39" t="s">
        <v>261</v>
      </c>
      <c r="D52" s="39" t="s">
        <v>269</v>
      </c>
      <c r="E52" s="39" t="s">
        <v>277</v>
      </c>
      <c r="L52" s="108"/>
    </row>
    <row r="53" spans="2:12" ht="15" thickBot="1" x14ac:dyDescent="0.25">
      <c r="B53" s="58" t="s">
        <v>52</v>
      </c>
      <c r="C53" s="36">
        <f>+(G7-C7)/C7</f>
        <v>-0.41427928603569819</v>
      </c>
      <c r="D53" s="36">
        <f>+(H7-D7)/D7</f>
        <v>-0.36004832863471609</v>
      </c>
      <c r="E53" s="36">
        <f>+(I7-E7)/E7</f>
        <v>-0.33400926998841252</v>
      </c>
    </row>
    <row r="54" spans="2:12" ht="15" thickBot="1" x14ac:dyDescent="0.25">
      <c r="B54" s="58" t="s">
        <v>53</v>
      </c>
      <c r="C54" s="36">
        <f t="shared" ref="C54:C70" si="0">+(G8-C8)/C8</f>
        <v>-0.28502994011976046</v>
      </c>
      <c r="D54" s="36">
        <f t="shared" ref="D54:D70" si="1">+(H8-D8)/D8</f>
        <v>-0.16316639741518579</v>
      </c>
      <c r="E54" s="36">
        <f t="shared" ref="E54:E70" si="2">+(I8-E8)/E8</f>
        <v>-0.22377622377622378</v>
      </c>
    </row>
    <row r="55" spans="2:12" ht="15" thickBot="1" x14ac:dyDescent="0.25">
      <c r="B55" s="58" t="s">
        <v>166</v>
      </c>
      <c r="C55" s="36">
        <f t="shared" si="0"/>
        <v>-0.17269544924154026</v>
      </c>
      <c r="D55" s="36">
        <f t="shared" si="1"/>
        <v>-0.27693965517241381</v>
      </c>
      <c r="E55" s="36">
        <f t="shared" si="2"/>
        <v>-0.25335892514395392</v>
      </c>
    </row>
    <row r="56" spans="2:12" ht="15" thickBot="1" x14ac:dyDescent="0.25">
      <c r="B56" s="58" t="s">
        <v>47</v>
      </c>
      <c r="C56" s="36">
        <f t="shared" si="0"/>
        <v>-0.38483547925608014</v>
      </c>
      <c r="D56" s="36">
        <f t="shared" si="1"/>
        <v>-0.54039735099337749</v>
      </c>
      <c r="E56" s="36">
        <f t="shared" si="2"/>
        <v>-0.34457831325301203</v>
      </c>
    </row>
    <row r="57" spans="2:12" ht="15" thickBot="1" x14ac:dyDescent="0.25">
      <c r="B57" s="58" t="s">
        <v>8</v>
      </c>
      <c r="C57" s="36">
        <f t="shared" si="0"/>
        <v>-0.59668221876620009</v>
      </c>
      <c r="D57" s="36">
        <f t="shared" si="1"/>
        <v>-0.61964285714285716</v>
      </c>
      <c r="E57" s="36">
        <f t="shared" si="2"/>
        <v>-0.53532834580216127</v>
      </c>
    </row>
    <row r="58" spans="2:12" ht="15" thickBot="1" x14ac:dyDescent="0.25">
      <c r="B58" s="58" t="s">
        <v>9</v>
      </c>
      <c r="C58" s="36">
        <f t="shared" si="0"/>
        <v>-0.34628571428571431</v>
      </c>
      <c r="D58" s="36">
        <f t="shared" si="1"/>
        <v>-0.4676190476190476</v>
      </c>
      <c r="E58" s="36">
        <f t="shared" si="2"/>
        <v>-0.55964653902798234</v>
      </c>
    </row>
    <row r="59" spans="2:12" ht="15" thickBot="1" x14ac:dyDescent="0.25">
      <c r="B59" s="58" t="s">
        <v>54</v>
      </c>
      <c r="C59" s="36">
        <f t="shared" si="0"/>
        <v>-0.30727196300966791</v>
      </c>
      <c r="D59" s="36">
        <f t="shared" si="1"/>
        <v>-0.28240640553992641</v>
      </c>
      <c r="E59" s="36">
        <f t="shared" si="2"/>
        <v>-0.32689210950080516</v>
      </c>
    </row>
    <row r="60" spans="2:12" ht="15" thickBot="1" x14ac:dyDescent="0.25">
      <c r="B60" s="58" t="s">
        <v>49</v>
      </c>
      <c r="C60" s="36">
        <f t="shared" si="0"/>
        <v>-0.1657142857142857</v>
      </c>
      <c r="D60" s="36">
        <f t="shared" si="1"/>
        <v>-0.39816513761467892</v>
      </c>
      <c r="E60" s="36">
        <f t="shared" si="2"/>
        <v>-0.14760914760914762</v>
      </c>
    </row>
    <row r="61" spans="2:12" ht="15" thickBot="1" x14ac:dyDescent="0.25">
      <c r="B61" s="58" t="s">
        <v>26</v>
      </c>
      <c r="C61" s="36">
        <f t="shared" si="0"/>
        <v>0.36099137931034481</v>
      </c>
      <c r="D61" s="36">
        <f t="shared" si="1"/>
        <v>-0.12688270196257417</v>
      </c>
      <c r="E61" s="36">
        <f t="shared" si="2"/>
        <v>-5.8503401360544216E-2</v>
      </c>
    </row>
    <row r="62" spans="2:12" ht="15" thickBot="1" x14ac:dyDescent="0.25">
      <c r="B62" s="58" t="s">
        <v>48</v>
      </c>
      <c r="C62" s="36">
        <f t="shared" si="0"/>
        <v>-0.52272143774069324</v>
      </c>
      <c r="D62" s="36">
        <f t="shared" si="1"/>
        <v>-9.3831450912250217E-2</v>
      </c>
      <c r="E62" s="36">
        <f t="shared" si="2"/>
        <v>0.2635294117647059</v>
      </c>
    </row>
    <row r="63" spans="2:12" ht="15" thickBot="1" x14ac:dyDescent="0.25">
      <c r="B63" s="58" t="s">
        <v>21</v>
      </c>
      <c r="C63" s="36">
        <f t="shared" si="0"/>
        <v>-0.27951564076690211</v>
      </c>
      <c r="D63" s="36">
        <f t="shared" si="1"/>
        <v>-0.33296089385474859</v>
      </c>
      <c r="E63" s="36">
        <f t="shared" si="2"/>
        <v>-0.19874476987447698</v>
      </c>
    </row>
    <row r="64" spans="2:12" ht="15" thickBot="1" x14ac:dyDescent="0.25">
      <c r="B64" s="58" t="s">
        <v>10</v>
      </c>
      <c r="C64" s="36">
        <f t="shared" si="0"/>
        <v>-0.44542772861356933</v>
      </c>
      <c r="D64" s="36">
        <f t="shared" si="1"/>
        <v>-0.35300153925089789</v>
      </c>
      <c r="E64" s="36">
        <f t="shared" si="2"/>
        <v>-0.10286225402504472</v>
      </c>
    </row>
    <row r="65" spans="2:8" ht="15" thickBot="1" x14ac:dyDescent="0.25">
      <c r="B65" s="58" t="s">
        <v>167</v>
      </c>
      <c r="C65" s="36">
        <f t="shared" si="0"/>
        <v>-0.14189693801344286</v>
      </c>
      <c r="D65" s="36">
        <f t="shared" si="1"/>
        <v>-0.80675801930862656</v>
      </c>
      <c r="E65" s="36">
        <f t="shared" si="2"/>
        <v>-0.56443914081145585</v>
      </c>
    </row>
    <row r="66" spans="2:8" ht="15" thickBot="1" x14ac:dyDescent="0.25">
      <c r="B66" s="58" t="s">
        <v>168</v>
      </c>
      <c r="C66" s="36">
        <f t="shared" si="0"/>
        <v>-0.60746371803731858</v>
      </c>
      <c r="D66" s="36">
        <f t="shared" si="1"/>
        <v>-0.34278002699055332</v>
      </c>
      <c r="E66" s="36">
        <f t="shared" si="2"/>
        <v>6.8767908309455589E-2</v>
      </c>
    </row>
    <row r="67" spans="2:8" ht="15" thickBot="1" x14ac:dyDescent="0.25">
      <c r="B67" s="58" t="s">
        <v>169</v>
      </c>
      <c r="C67" s="36">
        <f t="shared" si="0"/>
        <v>-0.31806282722513091</v>
      </c>
      <c r="D67" s="36">
        <f t="shared" si="1"/>
        <v>-3.2915360501567396E-2</v>
      </c>
      <c r="E67" s="36">
        <f t="shared" si="2"/>
        <v>-0.37151702786377711</v>
      </c>
    </row>
    <row r="68" spans="2:8" ht="15" thickBot="1" x14ac:dyDescent="0.25">
      <c r="B68" s="58" t="s">
        <v>51</v>
      </c>
      <c r="C68" s="36">
        <f t="shared" si="0"/>
        <v>-0.2675270317404953</v>
      </c>
      <c r="D68" s="36">
        <f t="shared" si="1"/>
        <v>-0.10515021459227468</v>
      </c>
      <c r="E68" s="36">
        <f t="shared" si="2"/>
        <v>-0.17063870352716873</v>
      </c>
    </row>
    <row r="69" spans="2:8" ht="15" thickBot="1" x14ac:dyDescent="0.25">
      <c r="B69" s="58" t="s">
        <v>11</v>
      </c>
      <c r="C69" s="36">
        <f t="shared" si="0"/>
        <v>0.28260869565217389</v>
      </c>
      <c r="D69" s="36">
        <f t="shared" si="1"/>
        <v>-0.34146341463414637</v>
      </c>
      <c r="E69" s="36">
        <f t="shared" si="2"/>
        <v>0.56603773584905659</v>
      </c>
    </row>
    <row r="70" spans="2:8" ht="15" thickBot="1" x14ac:dyDescent="0.25">
      <c r="B70" s="60" t="s">
        <v>22</v>
      </c>
      <c r="C70" s="69">
        <f t="shared" si="0"/>
        <v>-0.30775410698950051</v>
      </c>
      <c r="D70" s="69">
        <f t="shared" si="1"/>
        <v>-0.38803882136924017</v>
      </c>
      <c r="E70" s="69">
        <f t="shared" si="2"/>
        <v>-0.26941890041087851</v>
      </c>
    </row>
    <row r="74" spans="2:8" ht="51" x14ac:dyDescent="0.2">
      <c r="B74" s="100"/>
      <c r="C74" s="39" t="s">
        <v>262</v>
      </c>
      <c r="D74" s="39" t="s">
        <v>263</v>
      </c>
      <c r="E74" s="39" t="s">
        <v>270</v>
      </c>
      <c r="F74" s="39" t="s">
        <v>271</v>
      </c>
      <c r="G74" s="39" t="s">
        <v>278</v>
      </c>
      <c r="H74" s="39" t="s">
        <v>279</v>
      </c>
    </row>
    <row r="75" spans="2:8" ht="15" thickBot="1" x14ac:dyDescent="0.25">
      <c r="B75" s="58" t="s">
        <v>52</v>
      </c>
      <c r="C75" s="36">
        <f t="shared" ref="C75:H75" si="3">+(K31-C31)/C31</f>
        <v>0.11006407840180928</v>
      </c>
      <c r="D75" s="36">
        <f t="shared" si="3"/>
        <v>-3.7629845529547276E-3</v>
      </c>
      <c r="E75" s="36">
        <f t="shared" si="3"/>
        <v>4.4198895027624308E-2</v>
      </c>
      <c r="F75" s="36">
        <f t="shared" si="3"/>
        <v>-4.566606976245541E-3</v>
      </c>
      <c r="G75" s="36">
        <f t="shared" si="3"/>
        <v>-9.7884344146685467E-2</v>
      </c>
      <c r="H75" s="36">
        <f t="shared" si="3"/>
        <v>8.0843565387411758E-3</v>
      </c>
    </row>
    <row r="76" spans="2:8" ht="15" thickBot="1" x14ac:dyDescent="0.25">
      <c r="B76" s="58" t="s">
        <v>53</v>
      </c>
      <c r="C76" s="36">
        <f t="shared" ref="C76:C92" si="4">+(K32-C32)/C32</f>
        <v>-0.4951171875</v>
      </c>
      <c r="D76" s="36">
        <f t="shared" ref="D76:D92" si="5">+(L32-D32)/D32</f>
        <v>6.3990646615479123E-3</v>
      </c>
      <c r="E76" s="36">
        <f t="shared" ref="E76:E92" si="6">+(M32-E32)/E32</f>
        <v>-0.64734299516908211</v>
      </c>
      <c r="F76" s="36">
        <f t="shared" ref="F76:F92" si="7">+(N32-F32)/F32</f>
        <v>-1.9765329555450997E-3</v>
      </c>
      <c r="G76" s="36">
        <f t="shared" ref="G76:G92" si="8">+(O32-G32)/G32</f>
        <v>-0.35645472061657035</v>
      </c>
      <c r="H76" s="36">
        <f t="shared" ref="H76:H92" si="9">+(P32-H32)/H32</f>
        <v>-4.1524094667806637E-3</v>
      </c>
    </row>
    <row r="77" spans="2:8" ht="15" thickBot="1" x14ac:dyDescent="0.25">
      <c r="B77" s="58" t="s">
        <v>166</v>
      </c>
      <c r="C77" s="36">
        <f t="shared" si="4"/>
        <v>3.6964980544747082E-2</v>
      </c>
      <c r="D77" s="36">
        <f t="shared" si="5"/>
        <v>1.8791986927313393E-2</v>
      </c>
      <c r="E77" s="36">
        <f t="shared" si="6"/>
        <v>-0.18367346938775511</v>
      </c>
      <c r="F77" s="36">
        <f t="shared" si="7"/>
        <v>3.0390070921985816E-2</v>
      </c>
      <c r="G77" s="36">
        <f t="shared" si="8"/>
        <v>-0.20545073375262055</v>
      </c>
      <c r="H77" s="36">
        <f t="shared" si="9"/>
        <v>-2.2833367160543625E-3</v>
      </c>
    </row>
    <row r="78" spans="2:8" ht="15" thickBot="1" x14ac:dyDescent="0.25">
      <c r="B78" s="58" t="s">
        <v>47</v>
      </c>
      <c r="C78" s="36">
        <f t="shared" si="4"/>
        <v>-1.7591339648173207E-2</v>
      </c>
      <c r="D78" s="36">
        <f t="shared" si="5"/>
        <v>8.158942992918786E-3</v>
      </c>
      <c r="E78" s="36">
        <f t="shared" si="6"/>
        <v>-0.23294858342077648</v>
      </c>
      <c r="F78" s="36">
        <f t="shared" si="7"/>
        <v>-2.7032903736770086E-2</v>
      </c>
      <c r="G78" s="36">
        <f t="shared" si="8"/>
        <v>-0.27272727272727271</v>
      </c>
      <c r="H78" s="36">
        <f t="shared" si="9"/>
        <v>-1.5024038461538443E-2</v>
      </c>
    </row>
    <row r="79" spans="2:8" ht="15" thickBot="1" x14ac:dyDescent="0.25">
      <c r="B79" s="58" t="s">
        <v>8</v>
      </c>
      <c r="C79" s="36">
        <f t="shared" si="4"/>
        <v>-0.17607526881720431</v>
      </c>
      <c r="D79" s="36">
        <f t="shared" si="5"/>
        <v>-8.4662814167611022E-3</v>
      </c>
      <c r="E79" s="36">
        <f t="shared" si="6"/>
        <v>-0.4586808188021228</v>
      </c>
      <c r="F79" s="36">
        <f t="shared" si="7"/>
        <v>1.2024740904410971E-3</v>
      </c>
      <c r="G79" s="36">
        <f t="shared" si="8"/>
        <v>-0.46686088856518571</v>
      </c>
      <c r="H79" s="36">
        <f t="shared" si="9"/>
        <v>1.0977036360430936E-3</v>
      </c>
    </row>
    <row r="80" spans="2:8" ht="15" thickBot="1" x14ac:dyDescent="0.25">
      <c r="B80" s="58" t="s">
        <v>9</v>
      </c>
      <c r="C80" s="36">
        <f t="shared" si="4"/>
        <v>-0.38160919540229887</v>
      </c>
      <c r="D80" s="36">
        <f t="shared" si="5"/>
        <v>-9.919009134105457E-5</v>
      </c>
      <c r="E80" s="36">
        <f t="shared" si="6"/>
        <v>-0.6071964017991005</v>
      </c>
      <c r="F80" s="36">
        <f t="shared" si="7"/>
        <v>-4.4028825166588124E-3</v>
      </c>
      <c r="G80" s="36">
        <f t="shared" si="8"/>
        <v>-0.49854227405247814</v>
      </c>
      <c r="H80" s="36">
        <f t="shared" si="9"/>
        <v>-1.4385039558858881E-3</v>
      </c>
    </row>
    <row r="81" spans="2:8" ht="15" thickBot="1" x14ac:dyDescent="0.25">
      <c r="B81" s="58" t="s">
        <v>54</v>
      </c>
      <c r="C81" s="36">
        <f t="shared" si="4"/>
        <v>-1.8671059857221308E-2</v>
      </c>
      <c r="D81" s="36">
        <f t="shared" si="5"/>
        <v>7.6564120695024251E-3</v>
      </c>
      <c r="E81" s="36">
        <f t="shared" si="6"/>
        <v>-0.28631187543574249</v>
      </c>
      <c r="F81" s="36">
        <f t="shared" si="7"/>
        <v>9.9315413121513069E-3</v>
      </c>
      <c r="G81" s="36">
        <f t="shared" si="8"/>
        <v>-0.21385219564441271</v>
      </c>
      <c r="H81" s="36">
        <f t="shared" si="9"/>
        <v>-3.679971978421518E-3</v>
      </c>
    </row>
    <row r="82" spans="2:8" ht="15" thickBot="1" x14ac:dyDescent="0.25">
      <c r="B82" s="58" t="s">
        <v>49</v>
      </c>
      <c r="C82" s="36">
        <f t="shared" si="4"/>
        <v>-2.3270846800258566E-2</v>
      </c>
      <c r="D82" s="36">
        <f t="shared" si="5"/>
        <v>-5.733978818498223E-3</v>
      </c>
      <c r="E82" s="36">
        <f t="shared" si="6"/>
        <v>7.8947368421052627E-2</v>
      </c>
      <c r="F82" s="36">
        <f t="shared" si="7"/>
        <v>-1.1750634404952366E-2</v>
      </c>
      <c r="G82" s="36">
        <f t="shared" si="8"/>
        <v>-0.23593287265547877</v>
      </c>
      <c r="H82" s="36">
        <f t="shared" si="9"/>
        <v>-1.4161549045270038E-2</v>
      </c>
    </row>
    <row r="83" spans="2:8" ht="15" thickBot="1" x14ac:dyDescent="0.25">
      <c r="B83" s="58" t="s">
        <v>26</v>
      </c>
      <c r="C83" s="36">
        <f t="shared" si="4"/>
        <v>6.97333723996484E-2</v>
      </c>
      <c r="D83" s="36">
        <f t="shared" si="5"/>
        <v>2.8148235234983165E-2</v>
      </c>
      <c r="E83" s="36">
        <f t="shared" si="6"/>
        <v>3.5110876451953536E-2</v>
      </c>
      <c r="F83" s="36">
        <f t="shared" si="7"/>
        <v>1.4169162426215886E-2</v>
      </c>
      <c r="G83" s="36">
        <f t="shared" si="8"/>
        <v>0.19013185878349639</v>
      </c>
      <c r="H83" s="36">
        <f t="shared" si="9"/>
        <v>-1.4557077110216575E-2</v>
      </c>
    </row>
    <row r="84" spans="2:8" ht="15" thickBot="1" x14ac:dyDescent="0.25">
      <c r="B84" s="58" t="s">
        <v>48</v>
      </c>
      <c r="C84" s="36">
        <f t="shared" si="4"/>
        <v>0.16162287994679081</v>
      </c>
      <c r="D84" s="36">
        <f t="shared" si="5"/>
        <v>-2.9563696898371732E-4</v>
      </c>
      <c r="E84" s="36">
        <f t="shared" si="6"/>
        <v>-6.9167331737164134E-2</v>
      </c>
      <c r="F84" s="36">
        <f t="shared" si="7"/>
        <v>-8.3962649538290646E-4</v>
      </c>
      <c r="G84" s="36">
        <f t="shared" si="8"/>
        <v>-0.39975450081833058</v>
      </c>
      <c r="H84" s="36">
        <f t="shared" si="9"/>
        <v>2.3561223825969268E-3</v>
      </c>
    </row>
    <row r="85" spans="2:8" ht="15" thickBot="1" x14ac:dyDescent="0.25">
      <c r="B85" s="58" t="s">
        <v>21</v>
      </c>
      <c r="C85" s="36">
        <f t="shared" si="4"/>
        <v>-0.24925816023738873</v>
      </c>
      <c r="D85" s="36">
        <f t="shared" si="5"/>
        <v>-4.9981255553226821E-2</v>
      </c>
      <c r="E85" s="36">
        <f t="shared" si="6"/>
        <v>-0.29939312204989887</v>
      </c>
      <c r="F85" s="36">
        <f t="shared" si="7"/>
        <v>-5.938884193060618E-2</v>
      </c>
      <c r="G85" s="36">
        <f t="shared" si="8"/>
        <v>-0.4720700985761227</v>
      </c>
      <c r="H85" s="36">
        <f t="shared" si="9"/>
        <v>-7.1109388536774159E-3</v>
      </c>
    </row>
    <row r="86" spans="2:8" ht="15" thickBot="1" x14ac:dyDescent="0.25">
      <c r="B86" s="58" t="s">
        <v>10</v>
      </c>
      <c r="C86" s="36">
        <f t="shared" si="4"/>
        <v>-0.13333333333333333</v>
      </c>
      <c r="D86" s="36">
        <f t="shared" si="5"/>
        <v>1.6366612111293195E-3</v>
      </c>
      <c r="E86" s="36">
        <f t="shared" si="6"/>
        <v>-0.22291466922339406</v>
      </c>
      <c r="F86" s="36">
        <f t="shared" si="7"/>
        <v>-9.9857988472998207E-4</v>
      </c>
      <c r="G86" s="36">
        <f t="shared" si="8"/>
        <v>7.844827586206897E-2</v>
      </c>
      <c r="H86" s="36">
        <f t="shared" si="9"/>
        <v>1.6022424351268554E-3</v>
      </c>
    </row>
    <row r="87" spans="2:8" ht="15" thickBot="1" x14ac:dyDescent="0.25">
      <c r="B87" s="58" t="s">
        <v>167</v>
      </c>
      <c r="C87" s="36">
        <f t="shared" si="4"/>
        <v>0.14482758620689656</v>
      </c>
      <c r="D87" s="36">
        <f t="shared" si="5"/>
        <v>-2.3747223530995523E-3</v>
      </c>
      <c r="E87" s="36">
        <f t="shared" si="6"/>
        <v>0.12593649661077416</v>
      </c>
      <c r="F87" s="36">
        <f t="shared" si="7"/>
        <v>-7.5516192885962076E-3</v>
      </c>
      <c r="G87" s="36">
        <f t="shared" si="8"/>
        <v>0.38370720188902008</v>
      </c>
      <c r="H87" s="36">
        <f t="shared" si="9"/>
        <v>-3.9210455578453547E-3</v>
      </c>
    </row>
    <row r="88" spans="2:8" ht="15" thickBot="1" x14ac:dyDescent="0.25">
      <c r="B88" s="58" t="s">
        <v>168</v>
      </c>
      <c r="C88" s="36">
        <f t="shared" si="4"/>
        <v>-0.19755102040816327</v>
      </c>
      <c r="D88" s="36">
        <f t="shared" si="5"/>
        <v>-5.310207631883751E-3</v>
      </c>
      <c r="E88" s="36">
        <f t="shared" si="6"/>
        <v>-0.11035072711719418</v>
      </c>
      <c r="F88" s="36">
        <f t="shared" si="7"/>
        <v>-1.9373342175066331E-2</v>
      </c>
      <c r="G88" s="36">
        <f t="shared" si="8"/>
        <v>0.51833333333333331</v>
      </c>
      <c r="H88" s="36">
        <f t="shared" si="9"/>
        <v>7.4108331893881776E-4</v>
      </c>
    </row>
    <row r="89" spans="2:8" ht="15" thickBot="1" x14ac:dyDescent="0.25">
      <c r="B89" s="58" t="s">
        <v>169</v>
      </c>
      <c r="C89" s="36">
        <f t="shared" si="4"/>
        <v>-0.34299516908212563</v>
      </c>
      <c r="D89" s="36">
        <f t="shared" si="5"/>
        <v>1.1368034055727571E-2</v>
      </c>
      <c r="E89" s="36">
        <f t="shared" si="6"/>
        <v>-0.32848837209302323</v>
      </c>
      <c r="F89" s="36">
        <f t="shared" si="7"/>
        <v>7.3847720906545008E-3</v>
      </c>
      <c r="G89" s="36">
        <f t="shared" si="8"/>
        <v>-6.9518716577540107E-2</v>
      </c>
      <c r="H89" s="36">
        <f t="shared" si="9"/>
        <v>1.3383933033483186E-2</v>
      </c>
    </row>
    <row r="90" spans="2:8" ht="15" thickBot="1" x14ac:dyDescent="0.25">
      <c r="B90" s="58" t="s">
        <v>51</v>
      </c>
      <c r="C90" s="36">
        <f t="shared" si="4"/>
        <v>0.15077989601386482</v>
      </c>
      <c r="D90" s="36">
        <f t="shared" si="5"/>
        <v>1.7422723901851834E-2</v>
      </c>
      <c r="E90" s="36">
        <f t="shared" si="6"/>
        <v>-1.7064846416382253E-2</v>
      </c>
      <c r="F90" s="36">
        <f t="shared" si="7"/>
        <v>2.7653914092456299E-3</v>
      </c>
      <c r="G90" s="36">
        <f t="shared" si="8"/>
        <v>6.9396252602359473E-2</v>
      </c>
      <c r="H90" s="36">
        <f t="shared" si="9"/>
        <v>-3.0350344169979629E-3</v>
      </c>
    </row>
    <row r="91" spans="2:8" ht="15" thickBot="1" x14ac:dyDescent="0.25">
      <c r="B91" s="58" t="s">
        <v>11</v>
      </c>
      <c r="C91" s="36">
        <f t="shared" si="4"/>
        <v>-0.21518987341772153</v>
      </c>
      <c r="D91" s="36">
        <f t="shared" si="5"/>
        <v>9.4260578131546268E-3</v>
      </c>
      <c r="E91" s="36">
        <f t="shared" si="6"/>
        <v>-0.13793103448275862</v>
      </c>
      <c r="F91" s="36">
        <f t="shared" si="7"/>
        <v>6.0176991150442255E-3</v>
      </c>
      <c r="G91" s="36">
        <f t="shared" si="8"/>
        <v>0.42857142857142855</v>
      </c>
      <c r="H91" s="36">
        <f t="shared" si="9"/>
        <v>-4.0000000000000036E-2</v>
      </c>
    </row>
    <row r="92" spans="2:8" ht="15" thickBot="1" x14ac:dyDescent="0.25">
      <c r="B92" s="60" t="s">
        <v>22</v>
      </c>
      <c r="C92" s="69">
        <f t="shared" si="4"/>
        <v>-6.4284599781557188E-3</v>
      </c>
      <c r="D92" s="69">
        <f t="shared" si="5"/>
        <v>2.4495757622606694E-3</v>
      </c>
      <c r="E92" s="69">
        <f t="shared" si="6"/>
        <v>-0.13953614539536147</v>
      </c>
      <c r="F92" s="69">
        <f t="shared" si="7"/>
        <v>-2.9449276730118493E-3</v>
      </c>
      <c r="G92" s="69">
        <f t="shared" si="8"/>
        <v>-0.11073323357366345</v>
      </c>
      <c r="H92" s="69">
        <f t="shared" si="9"/>
        <v>-3.5690839332167567E-3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E73"/>
  <sheetViews>
    <sheetView workbookViewId="0"/>
  </sheetViews>
  <sheetFormatPr baseColWidth="10" defaultRowHeight="12.75" x14ac:dyDescent="0.2"/>
  <cols>
    <col min="2" max="2" width="32.85546875" bestFit="1" customWidth="1"/>
    <col min="3" max="10" width="12.28515625" customWidth="1"/>
    <col min="11" max="11" width="11.7109375" customWidth="1"/>
    <col min="12" max="12" width="12.42578125" customWidth="1"/>
    <col min="13" max="14" width="11.7109375" customWidth="1"/>
    <col min="15" max="15" width="12.42578125" customWidth="1"/>
    <col min="16" max="16" width="11.7109375" customWidth="1"/>
    <col min="17" max="17" width="11.5703125" customWidth="1"/>
    <col min="18" max="18" width="12.7109375" hidden="1" customWidth="1"/>
    <col min="19" max="19" width="0.140625" hidden="1" customWidth="1"/>
    <col min="20" max="20" width="12.5703125" hidden="1" customWidth="1"/>
    <col min="21" max="21" width="0.140625" hidden="1" customWidth="1"/>
    <col min="22" max="22" width="12.42578125" hidden="1"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13" t="s">
        <v>239</v>
      </c>
    </row>
    <row r="3" spans="1:20" ht="27.95" customHeight="1" x14ac:dyDescent="0.2">
      <c r="A3" s="12"/>
      <c r="B3" s="10"/>
      <c r="C3" s="56"/>
      <c r="D3" s="56"/>
      <c r="E3" s="56"/>
      <c r="F3" s="56"/>
      <c r="G3" s="56"/>
      <c r="H3" s="56"/>
      <c r="I3" s="56"/>
      <c r="J3" s="56"/>
      <c r="K3" s="56"/>
      <c r="L3" s="56"/>
      <c r="M3" s="56"/>
      <c r="N3" s="56"/>
      <c r="O3" s="56"/>
      <c r="P3" s="56"/>
      <c r="Q3" s="56"/>
    </row>
    <row r="4" spans="1:20" ht="15" x14ac:dyDescent="0.2">
      <c r="A4" s="12"/>
      <c r="C4" s="56"/>
      <c r="D4" s="56"/>
      <c r="E4" s="56"/>
      <c r="F4" s="56"/>
      <c r="G4" s="56"/>
      <c r="H4" s="56"/>
      <c r="I4" s="56"/>
      <c r="J4" s="56"/>
      <c r="K4" s="56"/>
      <c r="L4" s="56"/>
      <c r="M4" s="56"/>
      <c r="N4" s="56"/>
      <c r="O4" s="56"/>
      <c r="P4" s="56"/>
      <c r="Q4" s="56"/>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12"/>
      <c r="C6" s="39" t="s">
        <v>252</v>
      </c>
      <c r="D6" s="39" t="s">
        <v>253</v>
      </c>
      <c r="E6" s="39" t="s">
        <v>254</v>
      </c>
      <c r="F6" s="65" t="s">
        <v>255</v>
      </c>
      <c r="G6" s="39" t="s">
        <v>258</v>
      </c>
      <c r="H6" s="39" t="s">
        <v>265</v>
      </c>
      <c r="I6" s="39" t="s">
        <v>273</v>
      </c>
    </row>
    <row r="7" spans="1:20" ht="17.100000000000001" customHeight="1" thickBot="1" x14ac:dyDescent="0.25">
      <c r="A7" s="12"/>
      <c r="B7" s="58" t="s">
        <v>52</v>
      </c>
      <c r="C7" s="98">
        <v>194</v>
      </c>
      <c r="D7" s="98">
        <v>234</v>
      </c>
      <c r="E7" s="98">
        <v>223</v>
      </c>
      <c r="F7" s="98">
        <v>163</v>
      </c>
      <c r="G7" s="98">
        <v>173</v>
      </c>
      <c r="H7" s="98">
        <v>148</v>
      </c>
      <c r="I7" s="98">
        <v>102</v>
      </c>
    </row>
    <row r="8" spans="1:20" ht="17.100000000000001" customHeight="1" thickBot="1" x14ac:dyDescent="0.25">
      <c r="A8" s="12"/>
      <c r="B8" s="58" t="s">
        <v>53</v>
      </c>
      <c r="C8" s="98">
        <v>9</v>
      </c>
      <c r="D8" s="98">
        <v>14</v>
      </c>
      <c r="E8" s="98">
        <v>12</v>
      </c>
      <c r="F8" s="98">
        <v>7</v>
      </c>
      <c r="G8" s="98">
        <v>7</v>
      </c>
      <c r="H8" s="98">
        <v>6</v>
      </c>
      <c r="I8" s="98">
        <v>10</v>
      </c>
    </row>
    <row r="9" spans="1:20" ht="17.100000000000001" customHeight="1" thickBot="1" x14ac:dyDescent="0.25">
      <c r="A9" s="12"/>
      <c r="B9" s="58" t="s">
        <v>166</v>
      </c>
      <c r="C9" s="98">
        <v>4</v>
      </c>
      <c r="D9" s="98">
        <v>5</v>
      </c>
      <c r="E9" s="98">
        <v>7</v>
      </c>
      <c r="F9" s="98">
        <v>3</v>
      </c>
      <c r="G9" s="98">
        <v>6</v>
      </c>
      <c r="H9" s="98">
        <v>9</v>
      </c>
      <c r="I9" s="98">
        <v>4</v>
      </c>
    </row>
    <row r="10" spans="1:20" ht="17.100000000000001" customHeight="1" thickBot="1" x14ac:dyDescent="0.25">
      <c r="A10" s="12"/>
      <c r="B10" s="58" t="s">
        <v>47</v>
      </c>
      <c r="C10" s="98">
        <v>48</v>
      </c>
      <c r="D10" s="98">
        <v>42</v>
      </c>
      <c r="E10" s="98">
        <v>53</v>
      </c>
      <c r="F10" s="98">
        <v>20</v>
      </c>
      <c r="G10" s="98">
        <v>23</v>
      </c>
      <c r="H10" s="98">
        <v>37</v>
      </c>
      <c r="I10" s="98">
        <v>25</v>
      </c>
    </row>
    <row r="11" spans="1:20" ht="17.100000000000001" customHeight="1" thickBot="1" x14ac:dyDescent="0.25">
      <c r="A11" s="12"/>
      <c r="B11" s="58" t="s">
        <v>8</v>
      </c>
      <c r="C11" s="98">
        <v>41</v>
      </c>
      <c r="D11" s="98">
        <v>49</v>
      </c>
      <c r="E11" s="98">
        <v>32</v>
      </c>
      <c r="F11" s="98">
        <v>35</v>
      </c>
      <c r="G11" s="98">
        <v>46</v>
      </c>
      <c r="H11" s="98">
        <v>49</v>
      </c>
      <c r="I11" s="98">
        <v>36</v>
      </c>
    </row>
    <row r="12" spans="1:20" ht="17.100000000000001" customHeight="1" thickBot="1" x14ac:dyDescent="0.25">
      <c r="A12" s="12"/>
      <c r="B12" s="58" t="s">
        <v>9</v>
      </c>
      <c r="C12" s="98">
        <v>9</v>
      </c>
      <c r="D12" s="98">
        <v>3</v>
      </c>
      <c r="E12" s="98">
        <v>6</v>
      </c>
      <c r="F12" s="98">
        <v>5</v>
      </c>
      <c r="G12" s="98">
        <v>13</v>
      </c>
      <c r="H12" s="98">
        <v>8</v>
      </c>
      <c r="I12" s="98">
        <v>4</v>
      </c>
    </row>
    <row r="13" spans="1:20" ht="17.100000000000001" customHeight="1" thickBot="1" x14ac:dyDescent="0.25">
      <c r="A13" s="12"/>
      <c r="B13" s="58" t="s">
        <v>54</v>
      </c>
      <c r="C13" s="98">
        <v>25</v>
      </c>
      <c r="D13" s="98">
        <v>29</v>
      </c>
      <c r="E13" s="98">
        <v>18</v>
      </c>
      <c r="F13" s="98">
        <v>24</v>
      </c>
      <c r="G13" s="98">
        <v>21</v>
      </c>
      <c r="H13" s="98">
        <v>17</v>
      </c>
      <c r="I13" s="98">
        <v>26</v>
      </c>
    </row>
    <row r="14" spans="1:20" ht="17.100000000000001" customHeight="1" thickBot="1" x14ac:dyDescent="0.25">
      <c r="A14" s="12"/>
      <c r="B14" s="58" t="s">
        <v>49</v>
      </c>
      <c r="C14" s="98">
        <v>46</v>
      </c>
      <c r="D14" s="98">
        <v>71</v>
      </c>
      <c r="E14" s="98">
        <v>66</v>
      </c>
      <c r="F14" s="98">
        <v>47</v>
      </c>
      <c r="G14" s="98">
        <v>45</v>
      </c>
      <c r="H14" s="98">
        <v>43</v>
      </c>
      <c r="I14" s="98">
        <v>52</v>
      </c>
    </row>
    <row r="15" spans="1:20" ht="17.100000000000001" customHeight="1" thickBot="1" x14ac:dyDescent="0.25">
      <c r="A15" s="12"/>
      <c r="B15" s="58" t="s">
        <v>26</v>
      </c>
      <c r="C15" s="98">
        <v>189</v>
      </c>
      <c r="D15" s="98">
        <v>321</v>
      </c>
      <c r="E15" s="98">
        <v>247</v>
      </c>
      <c r="F15" s="98">
        <v>173</v>
      </c>
      <c r="G15" s="98">
        <v>162</v>
      </c>
      <c r="H15" s="98">
        <v>178</v>
      </c>
      <c r="I15" s="98">
        <v>130</v>
      </c>
    </row>
    <row r="16" spans="1:20" ht="17.100000000000001" customHeight="1" thickBot="1" x14ac:dyDescent="0.25">
      <c r="A16" s="12"/>
      <c r="B16" s="58" t="s">
        <v>48</v>
      </c>
      <c r="C16" s="98">
        <v>96</v>
      </c>
      <c r="D16" s="98">
        <v>117</v>
      </c>
      <c r="E16" s="98">
        <v>105</v>
      </c>
      <c r="F16" s="98">
        <v>105</v>
      </c>
      <c r="G16" s="98">
        <v>91</v>
      </c>
      <c r="H16" s="98">
        <v>114</v>
      </c>
      <c r="I16" s="98">
        <v>96</v>
      </c>
    </row>
    <row r="17" spans="1:31" ht="17.100000000000001" customHeight="1" thickBot="1" x14ac:dyDescent="0.25">
      <c r="A17" s="12"/>
      <c r="B17" s="58" t="s">
        <v>21</v>
      </c>
      <c r="C17" s="98">
        <v>8</v>
      </c>
      <c r="D17" s="98">
        <v>9</v>
      </c>
      <c r="E17" s="98">
        <v>10</v>
      </c>
      <c r="F17" s="98">
        <v>6</v>
      </c>
      <c r="G17" s="98">
        <v>8</v>
      </c>
      <c r="H17" s="98">
        <v>11</v>
      </c>
      <c r="I17" s="98">
        <v>5</v>
      </c>
    </row>
    <row r="18" spans="1:31" ht="17.100000000000001" customHeight="1" thickBot="1" x14ac:dyDescent="0.25">
      <c r="A18" s="12"/>
      <c r="B18" s="58" t="s">
        <v>10</v>
      </c>
      <c r="C18" s="98">
        <v>11</v>
      </c>
      <c r="D18" s="98">
        <v>22</v>
      </c>
      <c r="E18" s="98">
        <v>22</v>
      </c>
      <c r="F18" s="98">
        <v>22</v>
      </c>
      <c r="G18" s="98">
        <v>29</v>
      </c>
      <c r="H18" s="98">
        <v>31</v>
      </c>
      <c r="I18" s="98">
        <v>22</v>
      </c>
    </row>
    <row r="19" spans="1:31" ht="17.100000000000001" customHeight="1" thickBot="1" x14ac:dyDescent="0.25">
      <c r="A19" s="12"/>
      <c r="B19" s="58" t="s">
        <v>167</v>
      </c>
      <c r="C19" s="98">
        <v>59</v>
      </c>
      <c r="D19" s="98">
        <v>87</v>
      </c>
      <c r="E19" s="98">
        <v>66</v>
      </c>
      <c r="F19" s="98">
        <v>51</v>
      </c>
      <c r="G19" s="98">
        <v>56</v>
      </c>
      <c r="H19" s="98">
        <v>59</v>
      </c>
      <c r="I19" s="98">
        <v>51</v>
      </c>
    </row>
    <row r="20" spans="1:31" ht="17.100000000000001" customHeight="1" thickBot="1" x14ac:dyDescent="0.25">
      <c r="A20" s="12"/>
      <c r="B20" s="58" t="s">
        <v>168</v>
      </c>
      <c r="C20" s="98">
        <v>24</v>
      </c>
      <c r="D20" s="98">
        <v>25</v>
      </c>
      <c r="E20" s="98">
        <v>20</v>
      </c>
      <c r="F20" s="98">
        <v>46</v>
      </c>
      <c r="G20" s="98">
        <v>40</v>
      </c>
      <c r="H20" s="98">
        <v>36</v>
      </c>
      <c r="I20" s="98">
        <v>24</v>
      </c>
    </row>
    <row r="21" spans="1:31" ht="17.100000000000001" customHeight="1" thickBot="1" x14ac:dyDescent="0.25">
      <c r="A21" s="12"/>
      <c r="B21" s="58" t="s">
        <v>169</v>
      </c>
      <c r="C21" s="98">
        <v>1</v>
      </c>
      <c r="D21" s="98">
        <v>7</v>
      </c>
      <c r="E21" s="98">
        <v>1</v>
      </c>
      <c r="F21" s="98">
        <v>3</v>
      </c>
      <c r="G21" s="98">
        <v>2</v>
      </c>
      <c r="H21" s="98">
        <v>1</v>
      </c>
      <c r="I21" s="98">
        <v>1</v>
      </c>
    </row>
    <row r="22" spans="1:31" ht="17.100000000000001" customHeight="1" thickBot="1" x14ac:dyDescent="0.25">
      <c r="A22" s="12"/>
      <c r="B22" s="58" t="s">
        <v>51</v>
      </c>
      <c r="C22" s="98">
        <v>24</v>
      </c>
      <c r="D22" s="98">
        <v>17</v>
      </c>
      <c r="E22" s="98">
        <v>14</v>
      </c>
      <c r="F22" s="98">
        <v>15</v>
      </c>
      <c r="G22" s="98">
        <v>12</v>
      </c>
      <c r="H22" s="98">
        <v>27</v>
      </c>
      <c r="I22" s="98">
        <v>17</v>
      </c>
    </row>
    <row r="23" spans="1:31" ht="17.100000000000001" customHeight="1" thickBot="1" x14ac:dyDescent="0.25">
      <c r="A23" s="12"/>
      <c r="B23" s="58" t="s">
        <v>11</v>
      </c>
      <c r="C23" s="98">
        <v>2</v>
      </c>
      <c r="D23" s="98">
        <v>4</v>
      </c>
      <c r="E23" s="98">
        <v>4</v>
      </c>
      <c r="F23" s="98">
        <v>1</v>
      </c>
      <c r="G23" s="98">
        <v>6</v>
      </c>
      <c r="H23" s="98">
        <v>5</v>
      </c>
      <c r="I23" s="98">
        <v>2</v>
      </c>
    </row>
    <row r="24" spans="1:31" ht="17.100000000000001" customHeight="1" thickBot="1" x14ac:dyDescent="0.25">
      <c r="A24" s="12"/>
      <c r="B24" s="60" t="s">
        <v>22</v>
      </c>
      <c r="C24" s="102">
        <v>790</v>
      </c>
      <c r="D24" s="102">
        <v>1056</v>
      </c>
      <c r="E24" s="102">
        <v>906</v>
      </c>
      <c r="F24" s="102">
        <v>726</v>
      </c>
      <c r="G24" s="102">
        <f>SUM(G7:G23)</f>
        <v>740</v>
      </c>
      <c r="H24" s="102">
        <f>SUM(H7:H23)</f>
        <v>779</v>
      </c>
      <c r="I24" s="102">
        <f>SUM(I7:I23)</f>
        <v>607</v>
      </c>
    </row>
    <row r="25" spans="1:31" x14ac:dyDescent="0.2">
      <c r="C25" s="103"/>
      <c r="D25" s="103"/>
      <c r="E25" s="103"/>
      <c r="F25" s="103"/>
      <c r="G25" s="103"/>
      <c r="H25" s="103"/>
      <c r="I25" s="103"/>
      <c r="J25" s="103"/>
      <c r="K25" s="103"/>
      <c r="L25" s="103"/>
      <c r="M25" s="103"/>
      <c r="N25" s="103"/>
      <c r="O25" s="103"/>
      <c r="P25" s="103"/>
      <c r="Q25" s="103"/>
      <c r="X25" s="97"/>
    </row>
    <row r="27" spans="1:31" ht="39" customHeight="1" x14ac:dyDescent="0.2">
      <c r="B27" s="100"/>
      <c r="C27" s="39" t="s">
        <v>264</v>
      </c>
      <c r="D27" s="39" t="s">
        <v>272</v>
      </c>
      <c r="E27" s="39" t="s">
        <v>280</v>
      </c>
      <c r="AE27" t="s">
        <v>174</v>
      </c>
    </row>
    <row r="28" spans="1:31" ht="15" thickBot="1" x14ac:dyDescent="0.25">
      <c r="B28" s="58" t="s">
        <v>52</v>
      </c>
      <c r="C28" s="36">
        <f t="shared" ref="C28:E45" si="0">+(G7-C7)/C7</f>
        <v>-0.10824742268041238</v>
      </c>
      <c r="D28" s="36">
        <f t="shared" si="0"/>
        <v>-0.36752136752136755</v>
      </c>
      <c r="E28" s="36">
        <f t="shared" si="0"/>
        <v>-0.54260089686098656</v>
      </c>
    </row>
    <row r="29" spans="1:31" ht="15" thickBot="1" x14ac:dyDescent="0.25">
      <c r="B29" s="58" t="s">
        <v>53</v>
      </c>
      <c r="C29" s="36">
        <f t="shared" si="0"/>
        <v>-0.22222222222222221</v>
      </c>
      <c r="D29" s="36">
        <f t="shared" si="0"/>
        <v>-0.5714285714285714</v>
      </c>
      <c r="E29" s="36">
        <f t="shared" si="0"/>
        <v>-0.16666666666666666</v>
      </c>
    </row>
    <row r="30" spans="1:31" ht="15" thickBot="1" x14ac:dyDescent="0.25">
      <c r="B30" s="58" t="s">
        <v>166</v>
      </c>
      <c r="C30" s="36">
        <f t="shared" si="0"/>
        <v>0.5</v>
      </c>
      <c r="D30" s="36">
        <f t="shared" si="0"/>
        <v>0.8</v>
      </c>
      <c r="E30" s="36">
        <f t="shared" si="0"/>
        <v>-0.42857142857142855</v>
      </c>
    </row>
    <row r="31" spans="1:31" ht="15" thickBot="1" x14ac:dyDescent="0.25">
      <c r="B31" s="58" t="s">
        <v>47</v>
      </c>
      <c r="C31" s="36">
        <f t="shared" si="0"/>
        <v>-0.52083333333333337</v>
      </c>
      <c r="D31" s="36">
        <f t="shared" si="0"/>
        <v>-0.11904761904761904</v>
      </c>
      <c r="E31" s="36">
        <f t="shared" si="0"/>
        <v>-0.52830188679245282</v>
      </c>
    </row>
    <row r="32" spans="1:31" ht="15" thickBot="1" x14ac:dyDescent="0.25">
      <c r="B32" s="58" t="s">
        <v>8</v>
      </c>
      <c r="C32" s="36">
        <f t="shared" si="0"/>
        <v>0.12195121951219512</v>
      </c>
      <c r="D32" s="36">
        <f t="shared" si="0"/>
        <v>0</v>
      </c>
      <c r="E32" s="36">
        <f t="shared" si="0"/>
        <v>0.125</v>
      </c>
    </row>
    <row r="33" spans="1:27" ht="15" thickBot="1" x14ac:dyDescent="0.25">
      <c r="B33" s="58" t="s">
        <v>9</v>
      </c>
      <c r="C33" s="36">
        <f t="shared" si="0"/>
        <v>0.44444444444444442</v>
      </c>
      <c r="D33" s="36">
        <f t="shared" si="0"/>
        <v>1.6666666666666667</v>
      </c>
      <c r="E33" s="36">
        <f t="shared" si="0"/>
        <v>-0.33333333333333331</v>
      </c>
    </row>
    <row r="34" spans="1:27" ht="15" thickBot="1" x14ac:dyDescent="0.25">
      <c r="B34" s="58" t="s">
        <v>54</v>
      </c>
      <c r="C34" s="36">
        <f t="shared" si="0"/>
        <v>-0.16</v>
      </c>
      <c r="D34" s="36">
        <f t="shared" si="0"/>
        <v>-0.41379310344827586</v>
      </c>
      <c r="E34" s="36">
        <f t="shared" si="0"/>
        <v>0.44444444444444442</v>
      </c>
    </row>
    <row r="35" spans="1:27" ht="15" thickBot="1" x14ac:dyDescent="0.25">
      <c r="B35" s="58" t="s">
        <v>49</v>
      </c>
      <c r="C35" s="36">
        <f t="shared" si="0"/>
        <v>-2.1739130434782608E-2</v>
      </c>
      <c r="D35" s="36">
        <f t="shared" si="0"/>
        <v>-0.39436619718309857</v>
      </c>
      <c r="E35" s="36">
        <f t="shared" si="0"/>
        <v>-0.21212121212121213</v>
      </c>
    </row>
    <row r="36" spans="1:27" ht="15" thickBot="1" x14ac:dyDescent="0.25">
      <c r="B36" s="58" t="s">
        <v>26</v>
      </c>
      <c r="C36" s="36">
        <f t="shared" si="0"/>
        <v>-0.14285714285714285</v>
      </c>
      <c r="D36" s="36">
        <f t="shared" si="0"/>
        <v>-0.4454828660436137</v>
      </c>
      <c r="E36" s="36">
        <f t="shared" si="0"/>
        <v>-0.47368421052631576</v>
      </c>
    </row>
    <row r="37" spans="1:27" ht="15" thickBot="1" x14ac:dyDescent="0.25">
      <c r="B37" s="58" t="s">
        <v>48</v>
      </c>
      <c r="C37" s="36">
        <f t="shared" si="0"/>
        <v>-5.2083333333333336E-2</v>
      </c>
      <c r="D37" s="36">
        <f t="shared" si="0"/>
        <v>-2.564102564102564E-2</v>
      </c>
      <c r="E37" s="36">
        <f t="shared" si="0"/>
        <v>-8.5714285714285715E-2</v>
      </c>
    </row>
    <row r="38" spans="1:27" ht="15" thickBot="1" x14ac:dyDescent="0.25">
      <c r="B38" s="58" t="s">
        <v>21</v>
      </c>
      <c r="C38" s="36">
        <f t="shared" si="0"/>
        <v>0</v>
      </c>
      <c r="D38" s="36">
        <f t="shared" si="0"/>
        <v>0.22222222222222221</v>
      </c>
      <c r="E38" s="36">
        <f t="shared" si="0"/>
        <v>-0.5</v>
      </c>
    </row>
    <row r="39" spans="1:27" ht="15" thickBot="1" x14ac:dyDescent="0.25">
      <c r="B39" s="58" t="s">
        <v>10</v>
      </c>
      <c r="C39" s="36">
        <f t="shared" si="0"/>
        <v>1.6363636363636365</v>
      </c>
      <c r="D39" s="36">
        <f t="shared" si="0"/>
        <v>0.40909090909090912</v>
      </c>
      <c r="E39" s="36">
        <f t="shared" si="0"/>
        <v>0</v>
      </c>
    </row>
    <row r="40" spans="1:27" ht="15" thickBot="1" x14ac:dyDescent="0.25">
      <c r="B40" s="58" t="s">
        <v>167</v>
      </c>
      <c r="C40" s="36">
        <f t="shared" si="0"/>
        <v>-5.0847457627118647E-2</v>
      </c>
      <c r="D40" s="36">
        <f t="shared" si="0"/>
        <v>-0.32183908045977011</v>
      </c>
      <c r="E40" s="36">
        <f t="shared" si="0"/>
        <v>-0.22727272727272727</v>
      </c>
    </row>
    <row r="41" spans="1:27" ht="15" thickBot="1" x14ac:dyDescent="0.25">
      <c r="B41" s="58" t="s">
        <v>168</v>
      </c>
      <c r="C41" s="36">
        <f t="shared" si="0"/>
        <v>0.66666666666666663</v>
      </c>
      <c r="D41" s="36">
        <f t="shared" si="0"/>
        <v>0.44</v>
      </c>
      <c r="E41" s="36">
        <f t="shared" si="0"/>
        <v>0.2</v>
      </c>
    </row>
    <row r="42" spans="1:27" ht="15" thickBot="1" x14ac:dyDescent="0.25">
      <c r="B42" s="58" t="s">
        <v>169</v>
      </c>
      <c r="C42" s="36">
        <f t="shared" si="0"/>
        <v>1</v>
      </c>
      <c r="D42" s="36">
        <f t="shared" si="0"/>
        <v>-0.8571428571428571</v>
      </c>
      <c r="E42" s="36">
        <f t="shared" si="0"/>
        <v>0</v>
      </c>
    </row>
    <row r="43" spans="1:27" ht="15" thickBot="1" x14ac:dyDescent="0.25">
      <c r="B43" s="58" t="s">
        <v>51</v>
      </c>
      <c r="C43" s="36">
        <f t="shared" si="0"/>
        <v>-0.5</v>
      </c>
      <c r="D43" s="36">
        <f t="shared" si="0"/>
        <v>0.58823529411764708</v>
      </c>
      <c r="E43" s="36">
        <f t="shared" si="0"/>
        <v>0.21428571428571427</v>
      </c>
    </row>
    <row r="44" spans="1:27" ht="15" thickBot="1" x14ac:dyDescent="0.25">
      <c r="B44" s="58" t="s">
        <v>11</v>
      </c>
      <c r="C44" s="36">
        <f t="shared" si="0"/>
        <v>2</v>
      </c>
      <c r="D44" s="36">
        <f t="shared" si="0"/>
        <v>0.25</v>
      </c>
      <c r="E44" s="36">
        <f t="shared" si="0"/>
        <v>-0.5</v>
      </c>
    </row>
    <row r="45" spans="1:27" ht="15" thickBot="1" x14ac:dyDescent="0.25">
      <c r="B45" s="60" t="s">
        <v>22</v>
      </c>
      <c r="C45" s="69">
        <f t="shared" si="0"/>
        <v>-6.3291139240506333E-2</v>
      </c>
      <c r="D45" s="69">
        <f t="shared" si="0"/>
        <v>-0.26231060606060608</v>
      </c>
      <c r="E45" s="69">
        <f t="shared" si="0"/>
        <v>-0.33002207505518766</v>
      </c>
    </row>
    <row r="48" spans="1:27"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39" customHeight="1" x14ac:dyDescent="0.2">
      <c r="A51" s="12"/>
      <c r="B51" s="12"/>
      <c r="C51" s="38" t="s">
        <v>175</v>
      </c>
      <c r="D51" s="38" t="s">
        <v>236</v>
      </c>
      <c r="E51" s="38" t="s">
        <v>245</v>
      </c>
      <c r="F51" s="64" t="s">
        <v>247</v>
      </c>
      <c r="G51" s="38" t="s">
        <v>256</v>
      </c>
      <c r="H51" s="38" t="s">
        <v>265</v>
      </c>
      <c r="I51" s="38" t="s">
        <v>273</v>
      </c>
      <c r="J51" s="12"/>
      <c r="K51" s="12"/>
      <c r="L51" s="12"/>
      <c r="M51" s="12"/>
      <c r="N51" s="12"/>
      <c r="O51" s="12"/>
      <c r="P51" s="12"/>
      <c r="Q51" s="12"/>
      <c r="R51" s="12"/>
      <c r="S51" s="12"/>
      <c r="T51" s="12">
        <v>2022</v>
      </c>
      <c r="U51" s="12"/>
      <c r="V51" s="12"/>
      <c r="W51" s="12"/>
      <c r="X51" s="12"/>
    </row>
    <row r="52" spans="1:27" ht="15" thickBot="1" x14ac:dyDescent="0.25">
      <c r="A52" s="12"/>
      <c r="B52" s="58" t="s">
        <v>52</v>
      </c>
      <c r="C52" s="111">
        <v>2.2448026743236809</v>
      </c>
      <c r="D52" s="111">
        <v>2.7076485865553677</v>
      </c>
      <c r="E52" s="111">
        <v>2.5803659606916538</v>
      </c>
      <c r="F52" s="111">
        <v>1.8860970923441238</v>
      </c>
      <c r="G52" s="111">
        <f>+G7/$T52*100000</f>
        <v>1.9972569465289289</v>
      </c>
      <c r="H52" s="111">
        <f>+H7/$T52*100000</f>
        <v>1.7086360004987371</v>
      </c>
      <c r="I52" s="111">
        <f>+I7/$T52*100000</f>
        <v>1.1775734598031837</v>
      </c>
      <c r="J52" s="12"/>
      <c r="K52" s="12"/>
      <c r="L52" s="12"/>
      <c r="M52" s="12"/>
      <c r="N52" s="12"/>
      <c r="O52" s="12"/>
      <c r="P52" s="12"/>
      <c r="Q52" s="12"/>
      <c r="R52" s="12">
        <v>8635689</v>
      </c>
      <c r="S52" s="12">
        <v>8642185</v>
      </c>
      <c r="T52" s="12">
        <v>8661880</v>
      </c>
      <c r="U52" s="12"/>
      <c r="V52" s="12"/>
      <c r="W52" s="12"/>
      <c r="X52" s="12"/>
    </row>
    <row r="53" spans="1:27" ht="15" thickBot="1" x14ac:dyDescent="0.25">
      <c r="A53" s="12"/>
      <c r="B53" s="58" t="s">
        <v>53</v>
      </c>
      <c r="C53" s="111">
        <v>0.67859946119202785</v>
      </c>
      <c r="D53" s="111">
        <v>1.0555991618542655</v>
      </c>
      <c r="E53" s="111">
        <v>0.9047992815893704</v>
      </c>
      <c r="F53" s="111">
        <v>0.52779958092713275</v>
      </c>
      <c r="G53" s="111">
        <f t="shared" ref="G53:H69" si="1">+G8/$T53*100000</f>
        <v>0.52816556028557149</v>
      </c>
      <c r="H53" s="111">
        <f t="shared" si="1"/>
        <v>0.45271333738763275</v>
      </c>
      <c r="I53" s="111">
        <f t="shared" ref="I53" si="2">+I8/$T53*100000</f>
        <v>0.75452222897938803</v>
      </c>
      <c r="J53" s="12"/>
      <c r="K53" s="12"/>
      <c r="L53" s="12"/>
      <c r="M53" s="12"/>
      <c r="N53" s="12"/>
      <c r="O53" s="12"/>
      <c r="P53" s="12"/>
      <c r="Q53" s="12"/>
      <c r="R53" s="12">
        <v>1329391</v>
      </c>
      <c r="S53" s="12">
        <v>1326261</v>
      </c>
      <c r="T53" s="12">
        <v>1325342</v>
      </c>
      <c r="U53" s="12"/>
      <c r="V53" s="12"/>
      <c r="W53" s="12"/>
      <c r="X53" s="12"/>
    </row>
    <row r="54" spans="1:27" ht="15" thickBot="1" x14ac:dyDescent="0.25">
      <c r="A54" s="12"/>
      <c r="B54" s="58" t="s">
        <v>166</v>
      </c>
      <c r="C54" s="111">
        <v>0.39533817227256196</v>
      </c>
      <c r="D54" s="111">
        <v>0.4941727153407024</v>
      </c>
      <c r="E54" s="111">
        <v>0.69184180147698349</v>
      </c>
      <c r="F54" s="111">
        <v>0.29650362920442147</v>
      </c>
      <c r="G54" s="111">
        <f t="shared" si="1"/>
        <v>0.5973126902067597</v>
      </c>
      <c r="H54" s="111">
        <f t="shared" si="1"/>
        <v>0.89596903531013972</v>
      </c>
      <c r="I54" s="111">
        <f t="shared" ref="I54" si="3">+I9/$T54*100000</f>
        <v>0.39820846013783984</v>
      </c>
      <c r="J54" s="12"/>
      <c r="K54" s="12"/>
      <c r="L54" s="12"/>
      <c r="M54" s="12"/>
      <c r="N54" s="12"/>
      <c r="O54" s="12"/>
      <c r="P54" s="12"/>
      <c r="Q54" s="12"/>
      <c r="R54" s="12">
        <v>1018784</v>
      </c>
      <c r="S54" s="12">
        <v>1011792</v>
      </c>
      <c r="T54" s="12">
        <v>1004499</v>
      </c>
      <c r="U54" s="12"/>
      <c r="V54" s="12"/>
      <c r="W54" s="12"/>
      <c r="X54" s="12"/>
    </row>
    <row r="55" spans="1:27" ht="15" thickBot="1" x14ac:dyDescent="0.25">
      <c r="A55" s="12"/>
      <c r="B55" s="58" t="s">
        <v>47</v>
      </c>
      <c r="C55" s="111">
        <v>4.0920437030267482</v>
      </c>
      <c r="D55" s="111">
        <v>3.5805382401484049</v>
      </c>
      <c r="E55" s="111">
        <v>4.5182982554253677</v>
      </c>
      <c r="F55" s="111">
        <v>1.7050182095944786</v>
      </c>
      <c r="G55" s="111">
        <f t="shared" si="1"/>
        <v>1.9553599817726444</v>
      </c>
      <c r="H55" s="111">
        <f t="shared" si="1"/>
        <v>3.1455791011125149</v>
      </c>
      <c r="I55" s="111">
        <f t="shared" ref="I55" si="4">+I10/$T55*100000</f>
        <v>2.1253912845354828</v>
      </c>
      <c r="J55" s="12"/>
      <c r="K55" s="12"/>
      <c r="L55" s="12"/>
      <c r="M55" s="12"/>
      <c r="N55" s="12"/>
      <c r="O55" s="12"/>
      <c r="P55" s="12"/>
      <c r="Q55" s="12"/>
      <c r="R55" s="12">
        <v>1171543</v>
      </c>
      <c r="S55" s="12">
        <v>1173008</v>
      </c>
      <c r="T55" s="12">
        <v>1176254</v>
      </c>
      <c r="U55" s="12"/>
      <c r="V55" s="12"/>
      <c r="W55" s="12"/>
      <c r="X55" s="12"/>
    </row>
    <row r="56" spans="1:27" ht="15" thickBot="1" x14ac:dyDescent="0.25">
      <c r="A56" s="12"/>
      <c r="B56" s="58" t="s">
        <v>8</v>
      </c>
      <c r="C56" s="111">
        <v>1.8868410782790537</v>
      </c>
      <c r="D56" s="111">
        <v>2.255005191113991</v>
      </c>
      <c r="E56" s="111">
        <v>1.4726564513397491</v>
      </c>
      <c r="F56" s="111">
        <v>1.6107179936528506</v>
      </c>
      <c r="G56" s="111">
        <f t="shared" si="1"/>
        <v>2.1135704085439704</v>
      </c>
      <c r="H56" s="111">
        <f t="shared" si="1"/>
        <v>2.2514119569272726</v>
      </c>
      <c r="I56" s="111">
        <f t="shared" ref="I56" si="5">+I11/$T56*100000</f>
        <v>1.6540985805996291</v>
      </c>
      <c r="J56" s="12"/>
      <c r="K56" s="12"/>
      <c r="L56" s="12"/>
      <c r="M56" s="12"/>
      <c r="N56" s="12"/>
      <c r="O56" s="12"/>
      <c r="P56" s="12"/>
      <c r="Q56" s="12"/>
      <c r="R56" s="12">
        <v>2175952</v>
      </c>
      <c r="S56" s="12">
        <v>2172944</v>
      </c>
      <c r="T56" s="12">
        <v>2176412</v>
      </c>
      <c r="U56" s="12"/>
      <c r="V56" s="12"/>
      <c r="W56" s="12"/>
      <c r="X56" s="12"/>
    </row>
    <row r="57" spans="1:27" ht="15" thickBot="1" x14ac:dyDescent="0.25">
      <c r="A57" s="12"/>
      <c r="B57" s="58" t="s">
        <v>9</v>
      </c>
      <c r="C57" s="111">
        <v>1.5397591474524683</v>
      </c>
      <c r="D57" s="111">
        <v>0.51325304915082282</v>
      </c>
      <c r="E57" s="111">
        <v>1.0265060983016456</v>
      </c>
      <c r="F57" s="111">
        <v>0.85542174858470466</v>
      </c>
      <c r="G57" s="111">
        <f t="shared" si="1"/>
        <v>2.2213792372808951</v>
      </c>
      <c r="H57" s="111">
        <f t="shared" si="1"/>
        <v>1.3670026075574739</v>
      </c>
      <c r="I57" s="111">
        <f t="shared" ref="I57" si="6">+I12/$T57*100000</f>
        <v>0.68350130377873697</v>
      </c>
      <c r="J57" s="12"/>
      <c r="K57" s="12"/>
      <c r="L57" s="12"/>
      <c r="M57" s="12"/>
      <c r="N57" s="12"/>
      <c r="O57" s="12"/>
      <c r="P57" s="12"/>
      <c r="Q57" s="12"/>
      <c r="R57" s="12">
        <v>582905</v>
      </c>
      <c r="S57" s="12">
        <v>584507</v>
      </c>
      <c r="T57" s="12">
        <v>585222</v>
      </c>
      <c r="U57" s="12"/>
      <c r="V57" s="12"/>
      <c r="W57" s="12"/>
      <c r="X57" s="12"/>
    </row>
    <row r="58" spans="1:27" ht="15" thickBot="1" x14ac:dyDescent="0.25">
      <c r="A58" s="12"/>
      <c r="B58" s="58" t="s">
        <v>55</v>
      </c>
      <c r="C58" s="111">
        <v>1.0490365857803512</v>
      </c>
      <c r="D58" s="111">
        <v>1.2168824395052071</v>
      </c>
      <c r="E58" s="111">
        <v>0.75530634176185274</v>
      </c>
      <c r="F58" s="111">
        <v>1.007075122349137</v>
      </c>
      <c r="G58" s="111">
        <f t="shared" si="1"/>
        <v>0.88605202222387236</v>
      </c>
      <c r="H58" s="111">
        <f t="shared" si="1"/>
        <v>0.7172802084669444</v>
      </c>
      <c r="I58" s="111">
        <f t="shared" ref="I58" si="7">+I13/$T58*100000</f>
        <v>1.0970167894200327</v>
      </c>
      <c r="J58" s="12"/>
      <c r="K58" s="12"/>
      <c r="L58" s="12"/>
      <c r="M58" s="12"/>
      <c r="N58" s="12"/>
      <c r="O58" s="12"/>
      <c r="P58" s="12"/>
      <c r="Q58" s="12"/>
      <c r="R58" s="12">
        <v>2394918</v>
      </c>
      <c r="S58" s="12">
        <v>2383139</v>
      </c>
      <c r="T58" s="12">
        <v>2370064</v>
      </c>
      <c r="U58" s="12"/>
      <c r="V58" s="12"/>
      <c r="W58" s="12"/>
      <c r="X58" s="12"/>
    </row>
    <row r="59" spans="1:27" ht="15" thickBot="1" x14ac:dyDescent="0.25">
      <c r="A59" s="12"/>
      <c r="B59" s="58" t="s">
        <v>49</v>
      </c>
      <c r="C59" s="111">
        <v>2.2443819703917227</v>
      </c>
      <c r="D59" s="111">
        <v>3.4641547803872239</v>
      </c>
      <c r="E59" s="111">
        <v>3.2202002183881238</v>
      </c>
      <c r="F59" s="111">
        <v>2.2931728827915427</v>
      </c>
      <c r="G59" s="111">
        <f t="shared" si="1"/>
        <v>2.1927762154924029</v>
      </c>
      <c r="H59" s="111">
        <f t="shared" si="1"/>
        <v>2.0953194948038516</v>
      </c>
      <c r="I59" s="111">
        <f t="shared" ref="I59" si="8">+I14/$T59*100000</f>
        <v>2.5338747379023316</v>
      </c>
      <c r="J59" s="12"/>
      <c r="K59" s="12"/>
      <c r="L59" s="12"/>
      <c r="M59" s="12"/>
      <c r="N59" s="12"/>
      <c r="O59" s="12"/>
      <c r="P59" s="12"/>
      <c r="Q59" s="12"/>
      <c r="R59" s="12">
        <v>2045221</v>
      </c>
      <c r="S59" s="12">
        <v>2049562</v>
      </c>
      <c r="T59" s="12">
        <v>2052193</v>
      </c>
      <c r="U59" s="12"/>
      <c r="V59" s="12"/>
      <c r="W59" s="12"/>
      <c r="X59" s="12"/>
    </row>
    <row r="60" spans="1:27" ht="15" thickBot="1" x14ac:dyDescent="0.25">
      <c r="A60" s="12"/>
      <c r="B60" s="58" t="s">
        <v>26</v>
      </c>
      <c r="C60" s="111">
        <v>2.4345122641453538</v>
      </c>
      <c r="D60" s="111">
        <v>4.1348065438659178</v>
      </c>
      <c r="E60" s="111">
        <v>3.1816112658407527</v>
      </c>
      <c r="F60" s="111">
        <v>2.228415987815588</v>
      </c>
      <c r="G60" s="111">
        <f t="shared" si="1"/>
        <v>2.0813788286770833</v>
      </c>
      <c r="H60" s="111">
        <f t="shared" si="1"/>
        <v>2.2869471080525976</v>
      </c>
      <c r="I60" s="111">
        <f t="shared" ref="I60" si="9">+I15/$T60*100000</f>
        <v>1.6702422699260546</v>
      </c>
      <c r="J60" s="12"/>
      <c r="K60" s="12"/>
      <c r="L60" s="12"/>
      <c r="M60" s="12"/>
      <c r="N60" s="12"/>
      <c r="O60" s="12"/>
      <c r="P60" s="12"/>
      <c r="Q60" s="12"/>
      <c r="R60" s="12">
        <v>7780479</v>
      </c>
      <c r="S60" s="12">
        <v>7763362</v>
      </c>
      <c r="T60" s="12">
        <v>7783302</v>
      </c>
      <c r="U60" s="12"/>
      <c r="V60" s="12"/>
      <c r="W60" s="12"/>
      <c r="X60" s="12"/>
    </row>
    <row r="61" spans="1:27" ht="15" thickBot="1" x14ac:dyDescent="0.25">
      <c r="A61" s="12"/>
      <c r="B61" s="58" t="s">
        <v>235</v>
      </c>
      <c r="C61" s="111">
        <v>1.8979316104068336</v>
      </c>
      <c r="D61" s="111">
        <v>2.3131041501833285</v>
      </c>
      <c r="E61" s="111">
        <v>2.075862698882474</v>
      </c>
      <c r="F61" s="111">
        <v>2.075862698882474</v>
      </c>
      <c r="G61" s="111">
        <f t="shared" si="1"/>
        <v>1.787524610383475</v>
      </c>
      <c r="H61" s="111">
        <f t="shared" si="1"/>
        <v>2.2393165448760017</v>
      </c>
      <c r="I61" s="111">
        <f t="shared" ref="I61" si="10">+I16/$T61*100000</f>
        <v>1.8857402483166332</v>
      </c>
      <c r="J61" s="12"/>
      <c r="K61" s="12"/>
      <c r="L61" s="12"/>
      <c r="M61" s="12"/>
      <c r="N61" s="12"/>
      <c r="O61" s="12"/>
      <c r="P61" s="12"/>
      <c r="Q61" s="12"/>
      <c r="R61" s="12">
        <v>5057353</v>
      </c>
      <c r="S61" s="12">
        <v>5058138</v>
      </c>
      <c r="T61" s="12">
        <v>5090839</v>
      </c>
      <c r="U61" s="12"/>
      <c r="V61" s="12"/>
      <c r="W61" s="12"/>
      <c r="X61" s="12"/>
    </row>
    <row r="62" spans="1:27" ht="15" thickBot="1" x14ac:dyDescent="0.25">
      <c r="A62" s="12"/>
      <c r="B62" s="58" t="s">
        <v>21</v>
      </c>
      <c r="C62" s="111">
        <v>0.75507243504253418</v>
      </c>
      <c r="D62" s="111">
        <v>0.84945648942285101</v>
      </c>
      <c r="E62" s="111">
        <v>0.94384054380316773</v>
      </c>
      <c r="F62" s="111">
        <v>0.56630432628190064</v>
      </c>
      <c r="G62" s="111">
        <f t="shared" si="1"/>
        <v>0.75883689275263344</v>
      </c>
      <c r="H62" s="111">
        <f t="shared" si="1"/>
        <v>1.0434007275348709</v>
      </c>
      <c r="I62" s="111">
        <f t="shared" ref="I62" si="11">+I17/$T62*100000</f>
        <v>0.47427305797039587</v>
      </c>
      <c r="J62" s="12"/>
      <c r="K62" s="12"/>
      <c r="L62" s="12"/>
      <c r="M62" s="12"/>
      <c r="N62" s="12"/>
      <c r="O62" s="12"/>
      <c r="P62" s="12"/>
      <c r="Q62" s="12"/>
      <c r="R62" s="12">
        <v>1063987</v>
      </c>
      <c r="S62" s="12">
        <v>1059501</v>
      </c>
      <c r="T62" s="12">
        <v>1054245</v>
      </c>
      <c r="U62" s="12"/>
      <c r="V62" s="12"/>
      <c r="W62" s="12"/>
      <c r="X62" s="12"/>
    </row>
    <row r="63" spans="1:27" ht="15" thickBot="1" x14ac:dyDescent="0.25">
      <c r="A63" s="12"/>
      <c r="B63" s="58" t="s">
        <v>10</v>
      </c>
      <c r="C63" s="111">
        <v>0.40806560211007015</v>
      </c>
      <c r="D63" s="111">
        <v>0.81613120422014029</v>
      </c>
      <c r="E63" s="111">
        <v>0.81613120422014029</v>
      </c>
      <c r="F63" s="111">
        <v>0.81613120422014029</v>
      </c>
      <c r="G63" s="111">
        <f t="shared" si="1"/>
        <v>1.0784068732447998</v>
      </c>
      <c r="H63" s="111">
        <f t="shared" si="1"/>
        <v>1.1527797610547861</v>
      </c>
      <c r="I63" s="111">
        <f t="shared" ref="I63" si="12">+I18/$T63*100000</f>
        <v>0.81810176590984807</v>
      </c>
      <c r="J63" s="12"/>
      <c r="K63" s="12"/>
      <c r="L63" s="12"/>
      <c r="M63" s="12"/>
      <c r="N63" s="12"/>
      <c r="O63" s="12"/>
      <c r="P63" s="12"/>
      <c r="Q63" s="12"/>
      <c r="R63" s="12">
        <v>2701819</v>
      </c>
      <c r="S63" s="12">
        <v>2695645</v>
      </c>
      <c r="T63" s="12">
        <v>2689152</v>
      </c>
      <c r="U63" s="12"/>
      <c r="V63" s="12"/>
      <c r="W63" s="12"/>
      <c r="X63" s="12"/>
    </row>
    <row r="64" spans="1:27" ht="15" thickBot="1" x14ac:dyDescent="0.25">
      <c r="A64" s="12"/>
      <c r="B64" s="58" t="s">
        <v>167</v>
      </c>
      <c r="C64" s="111">
        <v>0.87391210902986727</v>
      </c>
      <c r="D64" s="111">
        <v>1.2886500590779397</v>
      </c>
      <c r="E64" s="111">
        <v>0.97759659654188524</v>
      </c>
      <c r="F64" s="111">
        <v>0.75541555187327503</v>
      </c>
      <c r="G64" s="111">
        <f t="shared" si="1"/>
        <v>0.83031159221737083</v>
      </c>
      <c r="H64" s="111">
        <f t="shared" si="1"/>
        <v>0.87479257037187286</v>
      </c>
      <c r="I64" s="111">
        <f t="shared" ref="I64" si="13">+I19/$T64*100000</f>
        <v>0.75617662862653412</v>
      </c>
      <c r="J64" s="12"/>
      <c r="K64" s="12"/>
      <c r="L64" s="12"/>
      <c r="M64" s="12"/>
      <c r="N64" s="12"/>
      <c r="O64" s="12"/>
      <c r="P64" s="12"/>
      <c r="Q64" s="12"/>
      <c r="R64" s="12">
        <v>6779888</v>
      </c>
      <c r="S64" s="12">
        <v>6751251</v>
      </c>
      <c r="T64" s="12">
        <v>6744456</v>
      </c>
      <c r="U64" s="12"/>
      <c r="V64" s="12"/>
      <c r="W64" s="12"/>
      <c r="X64" s="12"/>
    </row>
    <row r="65" spans="1:27" ht="15" thickBot="1" x14ac:dyDescent="0.25">
      <c r="A65" s="12"/>
      <c r="B65" s="58" t="s">
        <v>168</v>
      </c>
      <c r="C65" s="111">
        <v>1.580521651170969</v>
      </c>
      <c r="D65" s="111">
        <v>1.6463767199697594</v>
      </c>
      <c r="E65" s="111">
        <v>1.3171013759758075</v>
      </c>
      <c r="F65" s="111">
        <v>3.0293331647443575</v>
      </c>
      <c r="G65" s="111">
        <f t="shared" si="1"/>
        <v>2.6119225120948335</v>
      </c>
      <c r="H65" s="111">
        <f t="shared" si="1"/>
        <v>2.3507302608853502</v>
      </c>
      <c r="I65" s="111">
        <f t="shared" ref="I65" si="14">+I20/$T65*100000</f>
        <v>1.5671535072569003</v>
      </c>
      <c r="J65" s="12"/>
      <c r="K65" s="12"/>
      <c r="L65" s="12"/>
      <c r="M65" s="12"/>
      <c r="N65" s="12"/>
      <c r="O65" s="12"/>
      <c r="P65" s="12"/>
      <c r="Q65" s="12"/>
      <c r="R65" s="12">
        <v>1511251</v>
      </c>
      <c r="S65" s="12">
        <v>1518486</v>
      </c>
      <c r="T65" s="12">
        <v>1531439</v>
      </c>
      <c r="U65" s="12"/>
      <c r="V65" s="12"/>
      <c r="W65" s="12"/>
      <c r="X65" s="12"/>
    </row>
    <row r="66" spans="1:27" ht="15" thickBot="1" x14ac:dyDescent="0.25">
      <c r="A66" s="12"/>
      <c r="B66" s="58" t="s">
        <v>169</v>
      </c>
      <c r="C66" s="111">
        <v>0.15116312466271728</v>
      </c>
      <c r="D66" s="111">
        <v>1.058141872639021</v>
      </c>
      <c r="E66" s="111">
        <v>0.15116312466271728</v>
      </c>
      <c r="F66" s="111">
        <v>0.45348937398815181</v>
      </c>
      <c r="G66" s="111">
        <f t="shared" si="1"/>
        <v>0.30138092740938982</v>
      </c>
      <c r="H66" s="111">
        <f t="shared" si="1"/>
        <v>0.15069046370469491</v>
      </c>
      <c r="I66" s="111">
        <f t="shared" ref="I66" si="15">+I21/$T66*100000</f>
        <v>0.15069046370469491</v>
      </c>
      <c r="J66" s="12"/>
      <c r="K66" s="12"/>
      <c r="L66" s="12"/>
      <c r="M66" s="12"/>
      <c r="N66" s="12"/>
      <c r="O66" s="12"/>
      <c r="P66" s="12"/>
      <c r="Q66" s="12"/>
      <c r="R66" s="12">
        <v>661197</v>
      </c>
      <c r="S66" s="12">
        <v>661537</v>
      </c>
      <c r="T66" s="12">
        <v>663612</v>
      </c>
      <c r="U66" s="12"/>
      <c r="V66" s="12"/>
      <c r="W66" s="12"/>
      <c r="X66" s="12"/>
    </row>
    <row r="67" spans="1:27" ht="15" thickBot="1" x14ac:dyDescent="0.25">
      <c r="A67" s="12"/>
      <c r="B67" s="58" t="s">
        <v>51</v>
      </c>
      <c r="C67" s="111">
        <v>1.08401426743445</v>
      </c>
      <c r="D67" s="111">
        <v>0.76784343943273525</v>
      </c>
      <c r="E67" s="111">
        <v>0.63234165600342906</v>
      </c>
      <c r="F67" s="111">
        <v>0.67750891714653116</v>
      </c>
      <c r="G67" s="111">
        <f t="shared" si="1"/>
        <v>0.54367499833499533</v>
      </c>
      <c r="H67" s="111">
        <f t="shared" si="1"/>
        <v>1.2232687462537395</v>
      </c>
      <c r="I67" s="111">
        <f t="shared" ref="I67" si="16">+I22/$T67*100000</f>
        <v>0.77020624764124346</v>
      </c>
      <c r="J67" s="12"/>
      <c r="K67" s="12"/>
      <c r="L67" s="12"/>
      <c r="M67" s="12"/>
      <c r="N67" s="12"/>
      <c r="O67" s="12"/>
      <c r="P67" s="12"/>
      <c r="Q67" s="12"/>
      <c r="R67" s="12">
        <v>2220504</v>
      </c>
      <c r="S67" s="12">
        <v>2213993</v>
      </c>
      <c r="T67" s="12">
        <v>2207201</v>
      </c>
      <c r="U67" s="12"/>
      <c r="V67" s="12"/>
      <c r="W67" s="12"/>
      <c r="X67" s="12"/>
    </row>
    <row r="68" spans="1:27" ht="15" thickBot="1" x14ac:dyDescent="0.25">
      <c r="A68" s="12"/>
      <c r="B68" s="58" t="s">
        <v>11</v>
      </c>
      <c r="C68" s="111">
        <v>0.62539869166593709</v>
      </c>
      <c r="D68" s="111">
        <v>1.2507973833318742</v>
      </c>
      <c r="E68" s="111">
        <v>1.2507973833318742</v>
      </c>
      <c r="F68" s="111">
        <v>0.31269934583296854</v>
      </c>
      <c r="G68" s="111">
        <f t="shared" si="1"/>
        <v>1.8780224423681864</v>
      </c>
      <c r="H68" s="111">
        <f t="shared" si="1"/>
        <v>1.5650187019734885</v>
      </c>
      <c r="I68" s="111">
        <f t="shared" ref="I68" si="17">+I23/$T68*100000</f>
        <v>0.6260074807893955</v>
      </c>
      <c r="J68" s="12"/>
      <c r="K68" s="12"/>
      <c r="L68" s="12"/>
      <c r="M68" s="12"/>
      <c r="N68" s="12"/>
      <c r="O68" s="12"/>
      <c r="P68" s="12"/>
      <c r="Q68" s="12"/>
      <c r="R68" s="12">
        <v>319914</v>
      </c>
      <c r="S68" s="12">
        <v>319796</v>
      </c>
      <c r="T68" s="12">
        <v>319485</v>
      </c>
      <c r="U68" s="12"/>
      <c r="V68" s="12"/>
      <c r="W68" s="12"/>
      <c r="X68" s="12"/>
    </row>
    <row r="69" spans="1:27" ht="15" thickBot="1" x14ac:dyDescent="0.25">
      <c r="A69" s="12"/>
      <c r="B69" s="60" t="s">
        <v>22</v>
      </c>
      <c r="C69" s="112">
        <v>1.6671904951064056</v>
      </c>
      <c r="D69" s="112">
        <v>2.2285483073827392</v>
      </c>
      <c r="E69" s="112">
        <v>1.9119931500840548</v>
      </c>
      <c r="F69" s="112">
        <v>1.5321269613256334</v>
      </c>
      <c r="G69" s="112">
        <f t="shared" si="1"/>
        <v>1.5600098803436582</v>
      </c>
      <c r="H69" s="112">
        <f t="shared" si="1"/>
        <v>1.642226617280689</v>
      </c>
      <c r="I69" s="112">
        <f t="shared" ref="I69" si="18">+I24/$T69*100000</f>
        <v>1.2796297261737846</v>
      </c>
      <c r="J69" s="12"/>
      <c r="K69" s="12"/>
      <c r="L69" s="12"/>
      <c r="M69" s="12"/>
      <c r="N69" s="12"/>
      <c r="O69" s="12"/>
      <c r="P69" s="12"/>
      <c r="Q69" s="12"/>
      <c r="R69" s="12">
        <v>47450795</v>
      </c>
      <c r="S69" s="12">
        <v>47385107</v>
      </c>
      <c r="T69" s="12">
        <v>47435597</v>
      </c>
      <c r="U69" s="12"/>
      <c r="V69" s="12"/>
      <c r="W69" s="12"/>
      <c r="X69" s="12"/>
    </row>
    <row r="70" spans="1:27" ht="13.5" thickBot="1" x14ac:dyDescent="0.25">
      <c r="A70" s="12"/>
      <c r="B70" s="12"/>
      <c r="C70" s="111"/>
      <c r="D70" s="111"/>
      <c r="E70" s="111"/>
      <c r="F70" s="111"/>
      <c r="G70" s="111"/>
      <c r="H70" s="12"/>
      <c r="I70" s="12"/>
      <c r="J70" s="12"/>
      <c r="K70" s="12"/>
      <c r="L70" s="12"/>
      <c r="M70" s="12"/>
      <c r="N70" s="12"/>
      <c r="O70" s="12"/>
      <c r="P70" s="12"/>
      <c r="Q70" s="12"/>
      <c r="R70" s="12"/>
      <c r="S70" s="12"/>
      <c r="T70" s="12"/>
      <c r="U70" s="12"/>
      <c r="V70" s="12"/>
      <c r="W70" s="12"/>
      <c r="X70" s="12"/>
      <c r="Y70" s="12"/>
      <c r="Z70" s="12"/>
      <c r="AA70" s="12"/>
    </row>
    <row r="71" spans="1:27" ht="13.5" thickBot="1" x14ac:dyDescent="0.25">
      <c r="A71" s="12"/>
      <c r="B71" s="12"/>
      <c r="C71" s="111"/>
      <c r="D71" s="111"/>
      <c r="E71" s="111"/>
      <c r="F71" s="111"/>
      <c r="G71" s="111"/>
      <c r="H71" s="12"/>
      <c r="I71" s="12"/>
      <c r="J71" s="12"/>
      <c r="K71" s="12"/>
      <c r="L71" s="12"/>
      <c r="M71" s="12"/>
      <c r="N71" s="12"/>
      <c r="O71" s="12"/>
      <c r="P71" s="12"/>
      <c r="Q71" s="12"/>
      <c r="R71" s="12"/>
      <c r="S71" s="12"/>
      <c r="T71" s="12"/>
      <c r="U71" s="12"/>
      <c r="V71" s="12"/>
      <c r="W71" s="12"/>
      <c r="X71" s="12"/>
      <c r="Y71" s="12"/>
      <c r="Z71" s="12"/>
      <c r="AA71" s="12"/>
    </row>
    <row r="72" spans="1:27"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6"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13"/>
  <sheetViews>
    <sheetView zoomScale="90" zoomScaleNormal="90" workbookViewId="0"/>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110</v>
      </c>
      <c r="E4" s="39" t="s">
        <v>24</v>
      </c>
      <c r="F4" s="39" t="s">
        <v>111</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71</v>
      </c>
      <c r="C24" s="43">
        <v>29955</v>
      </c>
      <c r="D24" s="43">
        <v>37899</v>
      </c>
      <c r="E24" s="34">
        <f t="shared" si="0"/>
        <v>0.12871622894607934</v>
      </c>
      <c r="F24" s="34">
        <f t="shared" si="1"/>
        <v>-4.4884072580645161E-2</v>
      </c>
      <c r="G24" s="13"/>
    </row>
    <row r="25" spans="2:8" ht="14.25" customHeight="1" thickBot="1" x14ac:dyDescent="0.25">
      <c r="B25" s="29" t="s">
        <v>74</v>
      </c>
      <c r="C25" s="41">
        <v>33651</v>
      </c>
      <c r="D25" s="41">
        <v>40543</v>
      </c>
      <c r="E25" s="33">
        <f t="shared" si="0"/>
        <v>0.10588583259390713</v>
      </c>
      <c r="F25" s="33">
        <f t="shared" ref="F25:F41" si="2">+(D25-D21)/D21</f>
        <v>-6.0765417226520874E-2</v>
      </c>
      <c r="G25" s="13"/>
    </row>
    <row r="26" spans="2:8" ht="14.25" customHeight="1" thickBot="1" x14ac:dyDescent="0.25">
      <c r="B26" s="30" t="s">
        <v>81</v>
      </c>
      <c r="C26" s="41">
        <v>37243</v>
      </c>
      <c r="D26" s="41">
        <v>38655</v>
      </c>
      <c r="E26" s="33">
        <f t="shared" si="0"/>
        <v>0.30320526278955839</v>
      </c>
      <c r="F26" s="33">
        <f t="shared" si="2"/>
        <v>-5.1760088311051146E-2</v>
      </c>
      <c r="G26" s="13"/>
    </row>
    <row r="27" spans="2:8" ht="14.25" customHeight="1" thickBot="1" x14ac:dyDescent="0.25">
      <c r="B27" s="31" t="s">
        <v>87</v>
      </c>
      <c r="C27" s="41">
        <v>38384</v>
      </c>
      <c r="D27" s="41">
        <v>30949</v>
      </c>
      <c r="E27" s="33">
        <f t="shared" si="0"/>
        <v>0.33970891068374576</v>
      </c>
      <c r="F27" s="33">
        <f t="shared" si="2"/>
        <v>-4.3928207346081369E-2</v>
      </c>
      <c r="G27" s="13"/>
    </row>
    <row r="28" spans="2:8" ht="14.25" customHeight="1" thickBot="1" x14ac:dyDescent="0.25">
      <c r="B28" s="32" t="s">
        <v>89</v>
      </c>
      <c r="C28" s="43">
        <v>38126</v>
      </c>
      <c r="D28" s="43">
        <v>36500</v>
      </c>
      <c r="E28" s="34">
        <f t="shared" ref="E28:E41" si="3">+(C28-C24)/C24</f>
        <v>0.27277583041228509</v>
      </c>
      <c r="F28" s="34">
        <f t="shared" si="2"/>
        <v>-3.691390274149714E-2</v>
      </c>
      <c r="G28" s="13"/>
    </row>
    <row r="29" spans="2:8" ht="14.25" customHeight="1" thickBot="1" x14ac:dyDescent="0.25">
      <c r="B29" s="29" t="s">
        <v>94</v>
      </c>
      <c r="C29" s="41">
        <v>41878</v>
      </c>
      <c r="D29" s="41">
        <v>36407</v>
      </c>
      <c r="E29" s="33">
        <f t="shared" si="3"/>
        <v>0.24448010460313216</v>
      </c>
      <c r="F29" s="33">
        <f t="shared" si="2"/>
        <v>-0.10201514441457218</v>
      </c>
      <c r="G29" s="13"/>
    </row>
    <row r="30" spans="2:8" ht="14.25" customHeight="1" thickBot="1" x14ac:dyDescent="0.25">
      <c r="B30" s="30" t="s">
        <v>98</v>
      </c>
      <c r="C30" s="41">
        <v>39682</v>
      </c>
      <c r="D30" s="41">
        <v>40424</v>
      </c>
      <c r="E30" s="33">
        <f t="shared" si="3"/>
        <v>6.5488816690384768E-2</v>
      </c>
      <c r="F30" s="33">
        <f t="shared" si="2"/>
        <v>4.5763808045530978E-2</v>
      </c>
      <c r="G30" s="13"/>
    </row>
    <row r="31" spans="2:8" ht="14.25" customHeight="1" thickBot="1" x14ac:dyDescent="0.25">
      <c r="B31" s="31" t="s">
        <v>101</v>
      </c>
      <c r="C31" s="41">
        <v>33730</v>
      </c>
      <c r="D31" s="41">
        <v>30268</v>
      </c>
      <c r="E31" s="33">
        <f t="shared" si="3"/>
        <v>-0.12124843684868696</v>
      </c>
      <c r="F31" s="33">
        <f t="shared" si="2"/>
        <v>-2.200394196904585E-2</v>
      </c>
    </row>
    <row r="32" spans="2:8" ht="14.25" customHeight="1" thickBot="1" x14ac:dyDescent="0.25">
      <c r="B32" s="32" t="s">
        <v>103</v>
      </c>
      <c r="C32" s="43">
        <v>31506</v>
      </c>
      <c r="D32" s="43">
        <v>34154</v>
      </c>
      <c r="E32" s="34">
        <f t="shared" si="3"/>
        <v>-0.17363478990714998</v>
      </c>
      <c r="F32" s="34">
        <f t="shared" si="2"/>
        <v>-6.4273972602739732E-2</v>
      </c>
    </row>
    <row r="33" spans="2:6" ht="14.25" customHeight="1" thickBot="1" x14ac:dyDescent="0.25">
      <c r="B33" s="29" t="s">
        <v>105</v>
      </c>
      <c r="C33" s="41">
        <v>34327</v>
      </c>
      <c r="D33" s="41">
        <v>37617</v>
      </c>
      <c r="E33" s="33">
        <f t="shared" si="3"/>
        <v>-0.18030947036630213</v>
      </c>
      <c r="F33" s="33">
        <f t="shared" si="2"/>
        <v>3.3235366825061112E-2</v>
      </c>
    </row>
    <row r="34" spans="2:6" ht="14.25" customHeight="1" thickBot="1" x14ac:dyDescent="0.25">
      <c r="B34" s="30" t="s">
        <v>112</v>
      </c>
      <c r="C34" s="41">
        <v>29037</v>
      </c>
      <c r="D34" s="41">
        <v>32948</v>
      </c>
      <c r="E34" s="33">
        <f t="shared" si="3"/>
        <v>-0.26825764830401694</v>
      </c>
      <c r="F34" s="33">
        <f t="shared" si="2"/>
        <v>-0.18493963981792994</v>
      </c>
    </row>
    <row r="35" spans="2:6" ht="15" thickBot="1" x14ac:dyDescent="0.25">
      <c r="B35" s="31" t="s">
        <v>116</v>
      </c>
      <c r="C35" s="41">
        <v>27571</v>
      </c>
      <c r="D35" s="41">
        <v>27999</v>
      </c>
      <c r="E35" s="33">
        <f t="shared" si="3"/>
        <v>-0.18259709457456269</v>
      </c>
      <c r="F35" s="33">
        <f t="shared" si="2"/>
        <v>-7.4963657988634858E-2</v>
      </c>
    </row>
    <row r="36" spans="2:6" ht="15" thickBot="1" x14ac:dyDescent="0.25">
      <c r="B36" s="32" t="s">
        <v>120</v>
      </c>
      <c r="C36" s="43">
        <v>27278</v>
      </c>
      <c r="D36" s="43">
        <v>34299</v>
      </c>
      <c r="E36" s="34">
        <f t="shared" si="3"/>
        <v>-0.13419666095346919</v>
      </c>
      <c r="F36" s="34">
        <f t="shared" si="2"/>
        <v>4.2454763717280552E-3</v>
      </c>
    </row>
    <row r="37" spans="2:6" ht="15" thickBot="1" x14ac:dyDescent="0.25">
      <c r="B37" s="29" t="s">
        <v>122</v>
      </c>
      <c r="C37" s="41">
        <v>28755</v>
      </c>
      <c r="D37" s="41">
        <v>38621</v>
      </c>
      <c r="E37" s="33">
        <f t="shared" si="3"/>
        <v>-0.16232120488245405</v>
      </c>
      <c r="F37" s="33">
        <f t="shared" si="2"/>
        <v>2.6690060345056756E-2</v>
      </c>
    </row>
    <row r="38" spans="2:6" ht="15" thickBot="1" x14ac:dyDescent="0.25">
      <c r="B38" s="30" t="s">
        <v>127</v>
      </c>
      <c r="C38" s="41">
        <v>26417</v>
      </c>
      <c r="D38" s="41">
        <v>31470</v>
      </c>
      <c r="E38" s="33">
        <f t="shared" si="3"/>
        <v>-9.0229706925646594E-2</v>
      </c>
      <c r="F38" s="33">
        <f t="shared" si="2"/>
        <v>-4.4858565011533326E-2</v>
      </c>
    </row>
    <row r="39" spans="2:6" ht="15" thickBot="1" x14ac:dyDescent="0.25">
      <c r="B39" s="31" t="s">
        <v>128</v>
      </c>
      <c r="C39" s="41">
        <v>24957</v>
      </c>
      <c r="D39" s="41">
        <v>26018</v>
      </c>
      <c r="E39" s="33">
        <f t="shared" si="3"/>
        <v>-9.4809763882340137E-2</v>
      </c>
      <c r="F39" s="33">
        <f t="shared" si="2"/>
        <v>-7.0752526875959856E-2</v>
      </c>
    </row>
    <row r="40" spans="2:6" ht="15" thickBot="1" x14ac:dyDescent="0.25">
      <c r="B40" s="32" t="s">
        <v>130</v>
      </c>
      <c r="C40" s="43">
        <v>24328</v>
      </c>
      <c r="D40" s="43">
        <v>29112</v>
      </c>
      <c r="E40" s="34">
        <f t="shared" si="3"/>
        <v>-0.10814575848669257</v>
      </c>
      <c r="F40" s="34">
        <f t="shared" si="2"/>
        <v>-0.15122889880171433</v>
      </c>
    </row>
    <row r="41" spans="2:6" ht="15" thickBot="1" x14ac:dyDescent="0.25">
      <c r="B41" s="29" t="s">
        <v>131</v>
      </c>
      <c r="C41" s="41">
        <v>25182</v>
      </c>
      <c r="D41" s="41">
        <v>27945</v>
      </c>
      <c r="E41" s="33">
        <f t="shared" si="3"/>
        <v>-0.12425665101721439</v>
      </c>
      <c r="F41" s="33">
        <f t="shared" si="2"/>
        <v>-0.27642992154527329</v>
      </c>
    </row>
    <row r="42" spans="2:6" ht="15" thickBot="1" x14ac:dyDescent="0.25">
      <c r="B42" s="30" t="s">
        <v>133</v>
      </c>
      <c r="C42" s="41">
        <v>25866</v>
      </c>
      <c r="D42" s="41">
        <v>30682</v>
      </c>
      <c r="E42" s="33">
        <f t="shared" ref="E42:F44" si="4">+(C42-C38)/C38</f>
        <v>-2.0857780974372565E-2</v>
      </c>
      <c r="F42" s="33">
        <f t="shared" si="4"/>
        <v>-2.5039720368605019E-2</v>
      </c>
    </row>
    <row r="43" spans="2:6" ht="15" thickBot="1" x14ac:dyDescent="0.25">
      <c r="B43" s="31" t="s">
        <v>135</v>
      </c>
      <c r="C43" s="41">
        <v>23364</v>
      </c>
      <c r="D43" s="41">
        <v>24220</v>
      </c>
      <c r="E43" s="33">
        <f t="shared" si="4"/>
        <v>-6.3829787234042548E-2</v>
      </c>
      <c r="F43" s="33">
        <f t="shared" si="4"/>
        <v>-6.9106003536013524E-2</v>
      </c>
    </row>
    <row r="44" spans="2:6" ht="15" thickBot="1" x14ac:dyDescent="0.25">
      <c r="B44" s="32" t="s">
        <v>136</v>
      </c>
      <c r="C44" s="43">
        <v>24509</v>
      </c>
      <c r="D44" s="43">
        <v>29081</v>
      </c>
      <c r="E44" s="34">
        <f t="shared" si="4"/>
        <v>7.4399868464320945E-3</v>
      </c>
      <c r="F44" s="34">
        <f t="shared" si="4"/>
        <v>-1.0648529815883484E-3</v>
      </c>
    </row>
    <row r="45" spans="2:6" ht="15" thickBot="1" x14ac:dyDescent="0.25">
      <c r="B45" s="29" t="s">
        <v>138</v>
      </c>
      <c r="C45" s="41">
        <v>27166</v>
      </c>
      <c r="D45" s="41">
        <v>34041</v>
      </c>
      <c r="E45" s="33">
        <v>7.8786434754983717E-2</v>
      </c>
      <c r="F45" s="33">
        <v>0.21814278046162103</v>
      </c>
    </row>
    <row r="46" spans="2:6" ht="15" thickBot="1" x14ac:dyDescent="0.25">
      <c r="B46" s="30" t="s">
        <v>139</v>
      </c>
      <c r="C46" s="41">
        <v>25869</v>
      </c>
      <c r="D46" s="41">
        <v>32047</v>
      </c>
      <c r="E46" s="33">
        <v>1.1598237067965669E-4</v>
      </c>
      <c r="F46" s="33">
        <v>4.4488625252591098E-2</v>
      </c>
    </row>
    <row r="47" spans="2:6" ht="15" thickBot="1" x14ac:dyDescent="0.25">
      <c r="B47" s="31" t="s">
        <v>140</v>
      </c>
      <c r="C47" s="41">
        <v>26101</v>
      </c>
      <c r="D47" s="41">
        <v>26854</v>
      </c>
      <c r="E47" s="33">
        <v>0.11714603663756207</v>
      </c>
      <c r="F47" s="33">
        <v>0.10875309661436829</v>
      </c>
    </row>
    <row r="48" spans="2:6" ht="15" thickBot="1" x14ac:dyDescent="0.25">
      <c r="B48" s="32" t="s">
        <v>141</v>
      </c>
      <c r="C48" s="43">
        <v>25688</v>
      </c>
      <c r="D48" s="43">
        <v>29408</v>
      </c>
      <c r="E48" s="34">
        <v>4.8104777836713047E-2</v>
      </c>
      <c r="F48" s="34">
        <v>1.1244455142532925E-2</v>
      </c>
    </row>
    <row r="49" spans="2:6" ht="15" thickBot="1" x14ac:dyDescent="0.25">
      <c r="B49" s="29" t="s">
        <v>144</v>
      </c>
      <c r="C49" s="41">
        <v>27589</v>
      </c>
      <c r="D49" s="41">
        <v>31392</v>
      </c>
      <c r="E49" s="33">
        <v>1.5570934256055362E-2</v>
      </c>
      <c r="F49" s="33">
        <v>-7.7817925442848324E-2</v>
      </c>
    </row>
    <row r="50" spans="2:6" ht="15" thickBot="1" x14ac:dyDescent="0.25">
      <c r="B50" s="30" t="s">
        <v>145</v>
      </c>
      <c r="C50" s="41">
        <v>25785</v>
      </c>
      <c r="D50" s="41">
        <v>33573</v>
      </c>
      <c r="E50" s="33">
        <v>-3.2471297692218486E-3</v>
      </c>
      <c r="F50" s="33">
        <v>4.7617561706243955E-2</v>
      </c>
    </row>
    <row r="51" spans="2:6" ht="15" thickBot="1" x14ac:dyDescent="0.25">
      <c r="B51" s="31" t="s">
        <v>146</v>
      </c>
      <c r="C51" s="41">
        <v>26669</v>
      </c>
      <c r="D51" s="41">
        <v>27761</v>
      </c>
      <c r="E51" s="33">
        <v>2.1761618328799665E-2</v>
      </c>
      <c r="F51" s="33">
        <v>3.3775229016161465E-2</v>
      </c>
    </row>
    <row r="52" spans="2:6" ht="15" thickBot="1" x14ac:dyDescent="0.25">
      <c r="B52" s="32" t="s">
        <v>156</v>
      </c>
      <c r="C52" s="43">
        <v>27251</v>
      </c>
      <c r="D52" s="43">
        <v>31480</v>
      </c>
      <c r="E52" s="34">
        <v>6.0845530987231389E-2</v>
      </c>
      <c r="F52" s="34">
        <v>7.0457018498367788E-2</v>
      </c>
    </row>
    <row r="53" spans="2:6" ht="15" thickBot="1" x14ac:dyDescent="0.25">
      <c r="B53" s="35" t="s">
        <v>160</v>
      </c>
      <c r="C53" s="105">
        <v>29386</v>
      </c>
      <c r="D53" s="105">
        <v>34020</v>
      </c>
      <c r="E53" s="33">
        <v>6.513465511616949E-2</v>
      </c>
      <c r="F53" s="33">
        <v>8.3715596330275227E-2</v>
      </c>
    </row>
    <row r="54" spans="2:6" ht="15" thickBot="1" x14ac:dyDescent="0.25">
      <c r="B54" s="35" t="s">
        <v>161</v>
      </c>
      <c r="C54" s="105">
        <v>28121</v>
      </c>
      <c r="D54" s="105">
        <v>33623</v>
      </c>
      <c r="E54" s="33">
        <v>9.0595307349234044E-2</v>
      </c>
      <c r="F54" s="33">
        <v>1.4892919905876746E-3</v>
      </c>
    </row>
    <row r="55" spans="2:6" ht="15" thickBot="1" x14ac:dyDescent="0.25">
      <c r="B55" s="35" t="s">
        <v>163</v>
      </c>
      <c r="C55" s="105">
        <v>30981</v>
      </c>
      <c r="D55" s="105">
        <v>28752</v>
      </c>
      <c r="E55" s="33">
        <v>0.16168585248790732</v>
      </c>
      <c r="F55" s="33">
        <v>3.5697561327041535E-2</v>
      </c>
    </row>
    <row r="56" spans="2:6" ht="15" thickBot="1" x14ac:dyDescent="0.25">
      <c r="B56" s="32" t="s">
        <v>165</v>
      </c>
      <c r="C56" s="43">
        <v>31561</v>
      </c>
      <c r="D56" s="43">
        <v>34857</v>
      </c>
      <c r="E56" s="34">
        <v>0.15815933360243661</v>
      </c>
      <c r="F56" s="34">
        <v>0.10727445997458704</v>
      </c>
    </row>
    <row r="57" spans="2:6" ht="15" thickBot="1" x14ac:dyDescent="0.25">
      <c r="B57" s="35" t="s">
        <v>170</v>
      </c>
      <c r="C57" s="105">
        <v>30597</v>
      </c>
      <c r="D57" s="105">
        <v>32408</v>
      </c>
      <c r="E57" s="33">
        <v>4.1210100047641737E-2</v>
      </c>
      <c r="F57" s="33">
        <v>-4.7383891828336272E-2</v>
      </c>
    </row>
    <row r="58" spans="2:6" ht="15" thickBot="1" x14ac:dyDescent="0.25">
      <c r="B58" s="35" t="s">
        <v>171</v>
      </c>
      <c r="C58" s="105">
        <v>27401</v>
      </c>
      <c r="D58" s="105">
        <v>21297</v>
      </c>
      <c r="E58" s="33">
        <v>-2.5603641406777854E-2</v>
      </c>
      <c r="F58" s="33">
        <v>-0.36659429557148382</v>
      </c>
    </row>
    <row r="59" spans="2:6" ht="15" thickBot="1" x14ac:dyDescent="0.25">
      <c r="B59" s="35" t="s">
        <v>172</v>
      </c>
      <c r="C59" s="105">
        <v>41597</v>
      </c>
      <c r="D59" s="105">
        <v>32446</v>
      </c>
      <c r="E59" s="33">
        <v>0.34266163132242344</v>
      </c>
      <c r="F59" s="33">
        <v>0.12847801892042293</v>
      </c>
    </row>
    <row r="60" spans="2:6" ht="15" thickBot="1" x14ac:dyDescent="0.25">
      <c r="B60" s="32" t="s">
        <v>173</v>
      </c>
      <c r="C60" s="43">
        <v>29692</v>
      </c>
      <c r="D60" s="43">
        <v>31906</v>
      </c>
      <c r="E60" s="34">
        <v>-5.9218655936123694E-2</v>
      </c>
      <c r="F60" s="34">
        <v>-8.466018303353702E-2</v>
      </c>
    </row>
    <row r="61" spans="2:6" ht="15" thickBot="1" x14ac:dyDescent="0.25">
      <c r="B61" s="35" t="s">
        <v>175</v>
      </c>
      <c r="C61" s="105">
        <v>34461</v>
      </c>
      <c r="D61" s="105">
        <v>34356</v>
      </c>
      <c r="E61" s="33">
        <v>0.12628689087165409</v>
      </c>
      <c r="F61" s="33">
        <v>6.0108615156751422E-2</v>
      </c>
    </row>
    <row r="62" spans="2:6" ht="15" thickBot="1" x14ac:dyDescent="0.25">
      <c r="B62" s="35" t="s">
        <v>236</v>
      </c>
      <c r="C62" s="105">
        <v>28179</v>
      </c>
      <c r="D62" s="105">
        <v>32151</v>
      </c>
      <c r="E62" s="33">
        <v>2.8000000000000001E-2</v>
      </c>
      <c r="F62" s="33">
        <v>0.51</v>
      </c>
    </row>
    <row r="63" spans="2:6" ht="15" thickBot="1" x14ac:dyDescent="0.25">
      <c r="B63" s="35" t="s">
        <v>245</v>
      </c>
      <c r="C63" s="105">
        <v>26434</v>
      </c>
      <c r="D63" s="105">
        <v>25447</v>
      </c>
      <c r="E63" s="33">
        <v>-0.36499999999999999</v>
      </c>
      <c r="F63" s="104">
        <v>-0.216</v>
      </c>
    </row>
    <row r="64" spans="2:6" ht="15" thickBot="1" x14ac:dyDescent="0.25">
      <c r="B64" s="32" t="s">
        <v>247</v>
      </c>
      <c r="C64" s="43">
        <v>28219</v>
      </c>
      <c r="D64" s="43">
        <v>30377</v>
      </c>
      <c r="E64" s="34">
        <v>-5.0999999999999997E-2</v>
      </c>
      <c r="F64" s="34">
        <v>-4.9000000000000002E-2</v>
      </c>
    </row>
    <row r="65" spans="2:15" ht="15" thickBot="1" x14ac:dyDescent="0.25">
      <c r="B65" s="35" t="s">
        <v>256</v>
      </c>
      <c r="C65" s="105">
        <f>+'Despidos presentados TSJ'!G23</f>
        <v>30126</v>
      </c>
      <c r="D65" s="105">
        <f>+'Recl. cantidad TSJ'!G23</f>
        <v>31990</v>
      </c>
      <c r="E65" s="33">
        <f t="shared" ref="E65:F67" si="5">+(C65-C61)/C61</f>
        <v>-0.12579437625141465</v>
      </c>
      <c r="F65" s="104">
        <f t="shared" si="5"/>
        <v>-6.8867155664221677E-2</v>
      </c>
    </row>
    <row r="66" spans="2:15" ht="15" thickBot="1" x14ac:dyDescent="0.25">
      <c r="B66" s="35" t="s">
        <v>265</v>
      </c>
      <c r="C66" s="105">
        <f>+'Despidos presentados TSJ'!H23</f>
        <v>28753</v>
      </c>
      <c r="D66" s="105">
        <f>+'Recl. cantidad TSJ'!H23</f>
        <v>30414</v>
      </c>
      <c r="E66" s="33">
        <f t="shared" si="5"/>
        <v>2.0369778913375207E-2</v>
      </c>
      <c r="F66" s="104">
        <f t="shared" si="5"/>
        <v>-5.4026313333955397E-2</v>
      </c>
    </row>
    <row r="67" spans="2:15" ht="15" thickBot="1" x14ac:dyDescent="0.25">
      <c r="B67" s="35" t="s">
        <v>273</v>
      </c>
      <c r="C67" s="105">
        <f>+'Despidos presentados TSJ'!I23</f>
        <v>30167</v>
      </c>
      <c r="D67" s="105">
        <f>+'Recl. cantidad TSJ'!I23</f>
        <v>26050</v>
      </c>
      <c r="E67" s="33">
        <f t="shared" si="5"/>
        <v>0.14121964137096163</v>
      </c>
      <c r="F67" s="104">
        <f t="shared" si="5"/>
        <v>2.3696309977600503E-2</v>
      </c>
    </row>
    <row r="68" spans="2:15" ht="25.5" customHeight="1" x14ac:dyDescent="0.2">
      <c r="B68" s="15"/>
      <c r="C68" s="16"/>
      <c r="D68" s="16"/>
      <c r="E68" s="17"/>
      <c r="F68" s="17"/>
    </row>
    <row r="69" spans="2:15" ht="47.25" customHeight="1" x14ac:dyDescent="0.2">
      <c r="B69" s="10"/>
      <c r="C69" s="11"/>
      <c r="D69" s="11"/>
    </row>
    <row r="71" spans="2:15" ht="54.95" customHeight="1" x14ac:dyDescent="0.2">
      <c r="B71" s="37"/>
      <c r="C71" s="38" t="s">
        <v>137</v>
      </c>
      <c r="D71" s="39" t="s">
        <v>78</v>
      </c>
      <c r="E71" s="39" t="s">
        <v>77</v>
      </c>
      <c r="F71" s="39" t="s">
        <v>80</v>
      </c>
      <c r="G71" s="39" t="s">
        <v>7</v>
      </c>
      <c r="H71" s="39" t="s">
        <v>79</v>
      </c>
      <c r="I71" s="39" t="s">
        <v>96</v>
      </c>
      <c r="J71" s="39" t="s">
        <v>97</v>
      </c>
      <c r="L71" s="122" t="s">
        <v>243</v>
      </c>
      <c r="M71" s="123"/>
      <c r="N71" s="123"/>
      <c r="O71" s="123"/>
    </row>
    <row r="72" spans="2:15" ht="14.25" customHeight="1" thickBot="1" x14ac:dyDescent="0.25">
      <c r="B72" s="35" t="s">
        <v>0</v>
      </c>
      <c r="C72" s="40">
        <v>376</v>
      </c>
      <c r="D72" s="40">
        <v>1672</v>
      </c>
      <c r="E72" s="40">
        <v>93</v>
      </c>
      <c r="F72" s="40">
        <v>4170</v>
      </c>
      <c r="G72" s="36">
        <v>8.6705202312138727E-2</v>
      </c>
      <c r="H72" s="36">
        <v>0.31343283582089554</v>
      </c>
      <c r="I72" s="36">
        <v>-0.18421052631578946</v>
      </c>
      <c r="J72" s="36">
        <v>4.1198501872659173E-2</v>
      </c>
      <c r="M72"/>
      <c r="N72"/>
      <c r="O72"/>
    </row>
    <row r="73" spans="2:15" ht="14.25" customHeight="1" thickBot="1" x14ac:dyDescent="0.25">
      <c r="B73" s="30" t="s">
        <v>1</v>
      </c>
      <c r="C73" s="41">
        <v>345</v>
      </c>
      <c r="D73" s="41">
        <v>1917</v>
      </c>
      <c r="E73" s="41">
        <v>101</v>
      </c>
      <c r="F73" s="41">
        <v>4336</v>
      </c>
      <c r="G73" s="33">
        <v>-0.13533834586466165</v>
      </c>
      <c r="H73" s="33">
        <v>0.57648026315789469</v>
      </c>
      <c r="I73" s="33">
        <v>0.5074626865671642</v>
      </c>
      <c r="J73" s="33">
        <v>0.26046511627906976</v>
      </c>
      <c r="L73"/>
      <c r="M73"/>
      <c r="N73"/>
      <c r="O73"/>
    </row>
    <row r="74" spans="2:15" ht="14.25" customHeight="1" thickBot="1" x14ac:dyDescent="0.25">
      <c r="B74" s="31" t="s">
        <v>2</v>
      </c>
      <c r="C74" s="41">
        <v>364</v>
      </c>
      <c r="D74" s="42">
        <v>903</v>
      </c>
      <c r="E74" s="42">
        <v>78</v>
      </c>
      <c r="F74" s="42">
        <v>3475</v>
      </c>
      <c r="G74" s="33">
        <v>0.35820895522388058</v>
      </c>
      <c r="H74" s="33">
        <v>0.28815977175463625</v>
      </c>
      <c r="I74" s="33">
        <v>0.25806451612903225</v>
      </c>
      <c r="J74" s="33">
        <v>0.20242214532871972</v>
      </c>
      <c r="L74"/>
      <c r="M74"/>
      <c r="N74"/>
      <c r="O74"/>
    </row>
    <row r="75" spans="2:15" ht="14.25" customHeight="1" thickBot="1" x14ac:dyDescent="0.25">
      <c r="B75" s="32" t="s">
        <v>3</v>
      </c>
      <c r="C75" s="43">
        <v>504</v>
      </c>
      <c r="D75" s="43">
        <v>1451</v>
      </c>
      <c r="E75" s="43">
        <v>108</v>
      </c>
      <c r="F75" s="43">
        <v>4202</v>
      </c>
      <c r="G75" s="34">
        <v>0.58695652173913049</v>
      </c>
      <c r="H75" s="34">
        <v>0.21227197346600332</v>
      </c>
      <c r="I75" s="34">
        <v>0.34146341463414637</v>
      </c>
      <c r="J75" s="34">
        <v>0.09</v>
      </c>
    </row>
    <row r="76" spans="2:15" ht="14.25" customHeight="1" thickBot="1" x14ac:dyDescent="0.25">
      <c r="B76" s="29" t="s">
        <v>4</v>
      </c>
      <c r="C76" s="41">
        <v>666</v>
      </c>
      <c r="D76" s="41">
        <v>1787</v>
      </c>
      <c r="E76" s="41">
        <v>137</v>
      </c>
      <c r="F76" s="41">
        <v>3838</v>
      </c>
      <c r="G76" s="33">
        <f t="shared" ref="G76:G111" si="6">+(C76-C72)/C72</f>
        <v>0.77127659574468088</v>
      </c>
      <c r="H76" s="33">
        <f t="shared" ref="H76:H111" si="7">+(D76-D72)/D72</f>
        <v>6.8779904306220094E-2</v>
      </c>
      <c r="I76" s="33">
        <f t="shared" ref="I76:I111" si="8">+(E76-E72)/E72</f>
        <v>0.4731182795698925</v>
      </c>
      <c r="J76" s="33">
        <f t="shared" ref="J76:J111" si="9">+(F76-F72)/F72</f>
        <v>-7.9616306954436444E-2</v>
      </c>
    </row>
    <row r="77" spans="2:15" ht="14.25" customHeight="1" thickBot="1" x14ac:dyDescent="0.25">
      <c r="B77" s="30" t="s">
        <v>5</v>
      </c>
      <c r="C77" s="41">
        <v>1066</v>
      </c>
      <c r="D77" s="41">
        <v>1916</v>
      </c>
      <c r="E77" s="41">
        <v>167</v>
      </c>
      <c r="F77" s="41">
        <v>4296</v>
      </c>
      <c r="G77" s="33">
        <f t="shared" si="6"/>
        <v>2.0898550724637683</v>
      </c>
      <c r="H77" s="33">
        <f t="shared" si="7"/>
        <v>-5.2164840897235261E-4</v>
      </c>
      <c r="I77" s="33">
        <f t="shared" si="8"/>
        <v>0.65346534653465349</v>
      </c>
      <c r="J77" s="33">
        <f t="shared" si="9"/>
        <v>-9.2250922509225092E-3</v>
      </c>
    </row>
    <row r="78" spans="2:15" ht="14.25" customHeight="1" thickBot="1" x14ac:dyDescent="0.25">
      <c r="B78" s="31" t="s">
        <v>6</v>
      </c>
      <c r="C78" s="41">
        <v>1252</v>
      </c>
      <c r="D78" s="41">
        <v>1686</v>
      </c>
      <c r="E78" s="41">
        <v>182</v>
      </c>
      <c r="F78" s="41">
        <v>3576</v>
      </c>
      <c r="G78" s="33">
        <f t="shared" si="6"/>
        <v>2.4395604395604398</v>
      </c>
      <c r="H78" s="33">
        <f t="shared" si="7"/>
        <v>0.86710963455149503</v>
      </c>
      <c r="I78" s="33">
        <f t="shared" si="8"/>
        <v>1.3333333333333333</v>
      </c>
      <c r="J78" s="33">
        <f t="shared" si="9"/>
        <v>2.906474820143885E-2</v>
      </c>
    </row>
    <row r="79" spans="2:15" ht="14.25" customHeight="1" thickBot="1" x14ac:dyDescent="0.25">
      <c r="B79" s="32" t="s">
        <v>27</v>
      </c>
      <c r="C79" s="43">
        <v>1829</v>
      </c>
      <c r="D79" s="43">
        <v>3938</v>
      </c>
      <c r="E79" s="43">
        <v>451</v>
      </c>
      <c r="F79" s="43">
        <v>4260</v>
      </c>
      <c r="G79" s="34">
        <f t="shared" si="6"/>
        <v>2.628968253968254</v>
      </c>
      <c r="H79" s="34">
        <f t="shared" si="7"/>
        <v>1.7139903514817367</v>
      </c>
      <c r="I79" s="34">
        <f t="shared" si="8"/>
        <v>3.175925925925926</v>
      </c>
      <c r="J79" s="34">
        <f t="shared" si="9"/>
        <v>1.3802950975725845E-2</v>
      </c>
    </row>
    <row r="80" spans="2:15" ht="14.25" customHeight="1" thickBot="1" x14ac:dyDescent="0.25">
      <c r="B80" s="29" t="s">
        <v>28</v>
      </c>
      <c r="C80" s="41">
        <v>2129</v>
      </c>
      <c r="D80" s="41">
        <v>5242</v>
      </c>
      <c r="E80" s="41">
        <v>380</v>
      </c>
      <c r="F80" s="41">
        <v>4633</v>
      </c>
      <c r="G80" s="33">
        <f t="shared" si="6"/>
        <v>2.1966966966966965</v>
      </c>
      <c r="H80" s="33">
        <f t="shared" si="7"/>
        <v>1.9334079462786793</v>
      </c>
      <c r="I80" s="33">
        <f t="shared" si="8"/>
        <v>1.7737226277372262</v>
      </c>
      <c r="J80" s="33">
        <f t="shared" si="9"/>
        <v>0.20713913496612818</v>
      </c>
    </row>
    <row r="81" spans="2:10" ht="14.25" customHeight="1" thickBot="1" x14ac:dyDescent="0.25">
      <c r="B81" s="30" t="s">
        <v>30</v>
      </c>
      <c r="C81" s="41">
        <v>2168</v>
      </c>
      <c r="D81" s="41">
        <v>6154</v>
      </c>
      <c r="E81" s="41">
        <v>476</v>
      </c>
      <c r="F81" s="41">
        <v>4836</v>
      </c>
      <c r="G81" s="33">
        <f t="shared" si="6"/>
        <v>1.0337711069418387</v>
      </c>
      <c r="H81" s="33">
        <f t="shared" si="7"/>
        <v>2.2118997912317329</v>
      </c>
      <c r="I81" s="33">
        <f t="shared" si="8"/>
        <v>1.8502994011976048</v>
      </c>
      <c r="J81" s="33">
        <f t="shared" si="9"/>
        <v>0.12569832402234637</v>
      </c>
    </row>
    <row r="82" spans="2:10" ht="14.25" customHeight="1" thickBot="1" x14ac:dyDescent="0.25">
      <c r="B82" s="31" t="s">
        <v>33</v>
      </c>
      <c r="C82" s="41">
        <v>1591</v>
      </c>
      <c r="D82" s="41">
        <v>3941</v>
      </c>
      <c r="E82" s="41">
        <v>303</v>
      </c>
      <c r="F82" s="41">
        <v>3942</v>
      </c>
      <c r="G82" s="33">
        <f t="shared" si="6"/>
        <v>0.27076677316293929</v>
      </c>
      <c r="H82" s="33">
        <f t="shared" si="7"/>
        <v>1.3374851720047449</v>
      </c>
      <c r="I82" s="33">
        <f t="shared" si="8"/>
        <v>0.6648351648351648</v>
      </c>
      <c r="J82" s="33">
        <f t="shared" si="9"/>
        <v>0.10234899328859061</v>
      </c>
    </row>
    <row r="83" spans="2:10" ht="14.25" customHeight="1" thickBot="1" x14ac:dyDescent="0.25">
      <c r="B83" s="32" t="s">
        <v>35</v>
      </c>
      <c r="C83" s="43">
        <v>1880</v>
      </c>
      <c r="D83" s="43">
        <v>5523</v>
      </c>
      <c r="E83" s="43">
        <v>381</v>
      </c>
      <c r="F83" s="43">
        <v>4332</v>
      </c>
      <c r="G83" s="34">
        <f t="shared" si="6"/>
        <v>2.7884089666484417E-2</v>
      </c>
      <c r="H83" s="34">
        <f t="shared" si="7"/>
        <v>0.40248857287963435</v>
      </c>
      <c r="I83" s="34">
        <f t="shared" si="8"/>
        <v>-0.15521064301552107</v>
      </c>
      <c r="J83" s="34">
        <f t="shared" si="9"/>
        <v>1.6901408450704224E-2</v>
      </c>
    </row>
    <row r="84" spans="2:10" ht="14.25" customHeight="1" thickBot="1" x14ac:dyDescent="0.25">
      <c r="B84" s="29" t="s">
        <v>37</v>
      </c>
      <c r="C84" s="41">
        <v>1901</v>
      </c>
      <c r="D84" s="41">
        <v>5350</v>
      </c>
      <c r="E84" s="41">
        <v>395</v>
      </c>
      <c r="F84" s="41">
        <v>4981</v>
      </c>
      <c r="G84" s="33">
        <f t="shared" si="6"/>
        <v>-0.10709253170502583</v>
      </c>
      <c r="H84" s="33">
        <f t="shared" si="7"/>
        <v>2.0602823349866461E-2</v>
      </c>
      <c r="I84" s="33">
        <f t="shared" si="8"/>
        <v>3.9473684210526314E-2</v>
      </c>
      <c r="J84" s="33">
        <f t="shared" si="9"/>
        <v>7.5113317504856461E-2</v>
      </c>
    </row>
    <row r="85" spans="2:10" ht="14.25" customHeight="1" thickBot="1" x14ac:dyDescent="0.25">
      <c r="B85" s="30" t="s">
        <v>44</v>
      </c>
      <c r="C85" s="41">
        <v>1819</v>
      </c>
      <c r="D85" s="41">
        <v>6089</v>
      </c>
      <c r="E85" s="41">
        <v>410</v>
      </c>
      <c r="F85" s="41">
        <v>4727</v>
      </c>
      <c r="G85" s="33">
        <f t="shared" si="6"/>
        <v>-0.1609778597785978</v>
      </c>
      <c r="H85" s="33">
        <f t="shared" si="7"/>
        <v>-1.0562235944101397E-2</v>
      </c>
      <c r="I85" s="33">
        <f t="shared" si="8"/>
        <v>-0.13865546218487396</v>
      </c>
      <c r="J85" s="33">
        <f t="shared" si="9"/>
        <v>-2.2539288668320927E-2</v>
      </c>
    </row>
    <row r="86" spans="2:10" ht="14.25" customHeight="1" thickBot="1" x14ac:dyDescent="0.25">
      <c r="B86" s="31" t="s">
        <v>56</v>
      </c>
      <c r="C86" s="41">
        <v>1558</v>
      </c>
      <c r="D86" s="41">
        <v>4486</v>
      </c>
      <c r="E86" s="41">
        <v>294</v>
      </c>
      <c r="F86" s="41">
        <v>3619</v>
      </c>
      <c r="G86" s="33">
        <f t="shared" si="6"/>
        <v>-2.0741671904462602E-2</v>
      </c>
      <c r="H86" s="33">
        <f t="shared" si="7"/>
        <v>0.13828977416899263</v>
      </c>
      <c r="I86" s="33">
        <f t="shared" si="8"/>
        <v>-2.9702970297029702E-2</v>
      </c>
      <c r="J86" s="33">
        <f t="shared" si="9"/>
        <v>-8.1938102486047687E-2</v>
      </c>
    </row>
    <row r="87" spans="2:10" ht="14.25" customHeight="1" thickBot="1" x14ac:dyDescent="0.25">
      <c r="B87" s="32" t="s">
        <v>58</v>
      </c>
      <c r="C87" s="43">
        <v>1858</v>
      </c>
      <c r="D87" s="43">
        <v>4544</v>
      </c>
      <c r="E87" s="43">
        <v>387</v>
      </c>
      <c r="F87" s="43">
        <v>4576</v>
      </c>
      <c r="G87" s="34">
        <f t="shared" si="6"/>
        <v>-1.1702127659574468E-2</v>
      </c>
      <c r="H87" s="34">
        <f t="shared" si="7"/>
        <v>-0.1772587361940974</v>
      </c>
      <c r="I87" s="34">
        <f t="shared" si="8"/>
        <v>1.5748031496062992E-2</v>
      </c>
      <c r="J87" s="34">
        <f t="shared" si="9"/>
        <v>5.6325023084025858E-2</v>
      </c>
    </row>
    <row r="88" spans="2:10" ht="14.25" customHeight="1" thickBot="1" x14ac:dyDescent="0.25">
      <c r="B88" s="29" t="s">
        <v>60</v>
      </c>
      <c r="C88" s="41">
        <v>2116</v>
      </c>
      <c r="D88" s="41">
        <v>5021</v>
      </c>
      <c r="E88" s="41">
        <v>361</v>
      </c>
      <c r="F88" s="41">
        <v>5143</v>
      </c>
      <c r="G88" s="33">
        <f t="shared" si="6"/>
        <v>0.11309836927932668</v>
      </c>
      <c r="H88" s="33">
        <f t="shared" si="7"/>
        <v>-6.149532710280374E-2</v>
      </c>
      <c r="I88" s="33">
        <f t="shared" si="8"/>
        <v>-8.6075949367088608E-2</v>
      </c>
      <c r="J88" s="33">
        <f t="shared" si="9"/>
        <v>3.2523589640634412E-2</v>
      </c>
    </row>
    <row r="89" spans="2:10" ht="14.25" customHeight="1" thickBot="1" x14ac:dyDescent="0.25">
      <c r="B89" s="30" t="s">
        <v>62</v>
      </c>
      <c r="C89" s="41">
        <v>1970</v>
      </c>
      <c r="D89" s="41">
        <v>5650</v>
      </c>
      <c r="E89" s="41">
        <v>397</v>
      </c>
      <c r="F89" s="41">
        <v>4874</v>
      </c>
      <c r="G89" s="33">
        <f t="shared" si="6"/>
        <v>8.3012644310060474E-2</v>
      </c>
      <c r="H89" s="33">
        <f t="shared" si="7"/>
        <v>-7.2097224503202495E-2</v>
      </c>
      <c r="I89" s="33">
        <f t="shared" si="8"/>
        <v>-3.1707317073170732E-2</v>
      </c>
      <c r="J89" s="33">
        <f t="shared" si="9"/>
        <v>3.1097947958536071E-2</v>
      </c>
    </row>
    <row r="90" spans="2:10" ht="14.25" customHeight="1" thickBot="1" x14ac:dyDescent="0.25">
      <c r="B90" s="31" t="s">
        <v>64</v>
      </c>
      <c r="C90" s="41">
        <v>1817</v>
      </c>
      <c r="D90" s="41">
        <v>4009</v>
      </c>
      <c r="E90" s="41">
        <v>334</v>
      </c>
      <c r="F90" s="41">
        <v>3969</v>
      </c>
      <c r="G90" s="33">
        <f t="shared" si="6"/>
        <v>0.1662387676508344</v>
      </c>
      <c r="H90" s="33">
        <f t="shared" si="7"/>
        <v>-0.10633080695497102</v>
      </c>
      <c r="I90" s="33">
        <f t="shared" si="8"/>
        <v>0.1360544217687075</v>
      </c>
      <c r="J90" s="33">
        <f t="shared" si="9"/>
        <v>9.6711798839458407E-2</v>
      </c>
    </row>
    <row r="91" spans="2:10" ht="14.25" customHeight="1" thickBot="1" x14ac:dyDescent="0.25">
      <c r="B91" s="32" t="s">
        <v>71</v>
      </c>
      <c r="C91" s="43">
        <v>2124</v>
      </c>
      <c r="D91" s="43">
        <v>5319</v>
      </c>
      <c r="E91" s="43">
        <v>427</v>
      </c>
      <c r="F91" s="43">
        <v>4724</v>
      </c>
      <c r="G91" s="34">
        <f t="shared" si="6"/>
        <v>0.14316469321851452</v>
      </c>
      <c r="H91" s="34">
        <f t="shared" si="7"/>
        <v>0.17055457746478872</v>
      </c>
      <c r="I91" s="34">
        <f t="shared" si="8"/>
        <v>0.10335917312661498</v>
      </c>
      <c r="J91" s="34">
        <f t="shared" si="9"/>
        <v>3.2342657342657344E-2</v>
      </c>
    </row>
    <row r="92" spans="2:10" ht="14.25" customHeight="1" thickBot="1" x14ac:dyDescent="0.25">
      <c r="B92" s="29" t="s">
        <v>74</v>
      </c>
      <c r="C92" s="41">
        <v>2541</v>
      </c>
      <c r="D92" s="41">
        <v>4599</v>
      </c>
      <c r="E92" s="41">
        <v>615</v>
      </c>
      <c r="F92" s="41">
        <v>5089</v>
      </c>
      <c r="G92" s="33">
        <f t="shared" si="6"/>
        <v>0.20085066162570889</v>
      </c>
      <c r="H92" s="33">
        <f t="shared" si="7"/>
        <v>-8.4047002589125674E-2</v>
      </c>
      <c r="I92" s="33">
        <f t="shared" si="8"/>
        <v>0.70360110803324105</v>
      </c>
      <c r="J92" s="33">
        <f t="shared" si="9"/>
        <v>-1.049970834143496E-2</v>
      </c>
    </row>
    <row r="93" spans="2:10" ht="14.25" customHeight="1" thickBot="1" x14ac:dyDescent="0.25">
      <c r="B93" s="30" t="s">
        <v>81</v>
      </c>
      <c r="C93" s="41">
        <v>2666</v>
      </c>
      <c r="D93" s="41">
        <v>4241</v>
      </c>
      <c r="E93" s="41">
        <v>694</v>
      </c>
      <c r="F93" s="41">
        <v>5319</v>
      </c>
      <c r="G93" s="33">
        <f t="shared" si="6"/>
        <v>0.35329949238578678</v>
      </c>
      <c r="H93" s="33">
        <f t="shared" si="7"/>
        <v>-0.24938053097345134</v>
      </c>
      <c r="I93" s="33">
        <f t="shared" si="8"/>
        <v>0.74811083123425692</v>
      </c>
      <c r="J93" s="33">
        <f t="shared" si="9"/>
        <v>9.1300779647107103E-2</v>
      </c>
    </row>
    <row r="94" spans="2:10" ht="14.25" customHeight="1" thickBot="1" x14ac:dyDescent="0.25">
      <c r="B94" s="31" t="s">
        <v>87</v>
      </c>
      <c r="C94" s="41">
        <v>2306</v>
      </c>
      <c r="D94" s="41">
        <v>2599</v>
      </c>
      <c r="E94" s="41">
        <v>528</v>
      </c>
      <c r="F94" s="41">
        <v>4401</v>
      </c>
      <c r="G94" s="33">
        <f t="shared" si="6"/>
        <v>0.26912493120528341</v>
      </c>
      <c r="H94" s="33">
        <f t="shared" si="7"/>
        <v>-0.35170865552506858</v>
      </c>
      <c r="I94" s="33">
        <f t="shared" si="8"/>
        <v>0.58083832335329344</v>
      </c>
      <c r="J94" s="33">
        <f t="shared" si="9"/>
        <v>0.10884353741496598</v>
      </c>
    </row>
    <row r="95" spans="2:10" ht="14.25" customHeight="1" thickBot="1" x14ac:dyDescent="0.25">
      <c r="B95" s="32" t="s">
        <v>89</v>
      </c>
      <c r="C95" s="43">
        <v>2777</v>
      </c>
      <c r="D95" s="43">
        <v>3968</v>
      </c>
      <c r="E95" s="43">
        <v>640</v>
      </c>
      <c r="F95" s="43">
        <v>6469</v>
      </c>
      <c r="G95" s="34">
        <f t="shared" si="6"/>
        <v>0.30743879472693031</v>
      </c>
      <c r="H95" s="34">
        <f t="shared" si="7"/>
        <v>-0.25399511186313217</v>
      </c>
      <c r="I95" s="34">
        <f t="shared" si="8"/>
        <v>0.49882903981264637</v>
      </c>
      <c r="J95" s="34">
        <f t="shared" si="9"/>
        <v>0.36939034716342084</v>
      </c>
    </row>
    <row r="96" spans="2:10" ht="14.25" customHeight="1" thickBot="1" x14ac:dyDescent="0.25">
      <c r="B96" s="29" t="s">
        <v>94</v>
      </c>
      <c r="C96" s="41">
        <v>3207</v>
      </c>
      <c r="D96" s="41">
        <v>3283</v>
      </c>
      <c r="E96" s="41">
        <v>639</v>
      </c>
      <c r="F96" s="41">
        <v>5476</v>
      </c>
      <c r="G96" s="33">
        <f t="shared" si="6"/>
        <v>0.26210153482880755</v>
      </c>
      <c r="H96" s="33">
        <f t="shared" si="7"/>
        <v>-0.28614916286149161</v>
      </c>
      <c r="I96" s="33">
        <f t="shared" si="8"/>
        <v>3.9024390243902439E-2</v>
      </c>
      <c r="J96" s="33">
        <f t="shared" si="9"/>
        <v>7.6046374533307134E-2</v>
      </c>
    </row>
    <row r="97" spans="2:10" ht="14.25" customHeight="1" thickBot="1" x14ac:dyDescent="0.25">
      <c r="B97" s="30" t="s">
        <v>98</v>
      </c>
      <c r="C97" s="41">
        <v>2973</v>
      </c>
      <c r="D97" s="41">
        <v>3592</v>
      </c>
      <c r="E97" s="41">
        <v>633</v>
      </c>
      <c r="F97" s="41">
        <v>6219</v>
      </c>
      <c r="G97" s="33">
        <f t="shared" si="6"/>
        <v>0.11515378844711177</v>
      </c>
      <c r="H97" s="33">
        <f t="shared" si="7"/>
        <v>-0.15302994576750767</v>
      </c>
      <c r="I97" s="33">
        <f t="shared" si="8"/>
        <v>-8.7896253602305477E-2</v>
      </c>
      <c r="J97" s="33">
        <f t="shared" si="9"/>
        <v>0.16920473773265651</v>
      </c>
    </row>
    <row r="98" spans="2:10" ht="14.25" customHeight="1" thickBot="1" x14ac:dyDescent="0.25">
      <c r="B98" s="31" t="s">
        <v>101</v>
      </c>
      <c r="C98" s="41">
        <v>2350</v>
      </c>
      <c r="D98" s="41">
        <v>2779</v>
      </c>
      <c r="E98" s="41">
        <v>491</v>
      </c>
      <c r="F98" s="41">
        <v>5628</v>
      </c>
      <c r="G98" s="33">
        <f t="shared" si="6"/>
        <v>1.9080659150043366E-2</v>
      </c>
      <c r="H98" s="33">
        <f t="shared" si="7"/>
        <v>6.9257406694882645E-2</v>
      </c>
      <c r="I98" s="33">
        <f t="shared" si="8"/>
        <v>-7.0075757575757569E-2</v>
      </c>
      <c r="J98" s="33">
        <f t="shared" si="9"/>
        <v>0.27880027266530333</v>
      </c>
    </row>
    <row r="99" spans="2:10" ht="14.25" customHeight="1" thickBot="1" x14ac:dyDescent="0.25">
      <c r="B99" s="32" t="s">
        <v>103</v>
      </c>
      <c r="C99" s="43">
        <v>2419</v>
      </c>
      <c r="D99" s="43">
        <v>3437</v>
      </c>
      <c r="E99" s="43">
        <v>628</v>
      </c>
      <c r="F99" s="43">
        <v>8742</v>
      </c>
      <c r="G99" s="34">
        <f t="shared" si="6"/>
        <v>-0.12891609650702196</v>
      </c>
      <c r="H99" s="34">
        <f t="shared" si="7"/>
        <v>-0.13382056451612903</v>
      </c>
      <c r="I99" s="34">
        <f t="shared" si="8"/>
        <v>-1.8749999999999999E-2</v>
      </c>
      <c r="J99" s="34">
        <f t="shared" si="9"/>
        <v>0.35136806307002627</v>
      </c>
    </row>
    <row r="100" spans="2:10" ht="14.25" customHeight="1" thickBot="1" x14ac:dyDescent="0.25">
      <c r="B100" s="29" t="s">
        <v>105</v>
      </c>
      <c r="C100" s="41">
        <v>2198</v>
      </c>
      <c r="D100" s="41">
        <v>3346</v>
      </c>
      <c r="E100" s="41">
        <v>487</v>
      </c>
      <c r="F100" s="41">
        <v>10696</v>
      </c>
      <c r="G100" s="33">
        <f t="shared" si="6"/>
        <v>-0.31462425943249145</v>
      </c>
      <c r="H100" s="33">
        <f t="shared" si="7"/>
        <v>1.9189765458422176E-2</v>
      </c>
      <c r="I100" s="33">
        <f t="shared" si="8"/>
        <v>-0.23787167449139279</v>
      </c>
      <c r="J100" s="44">
        <f t="shared" si="9"/>
        <v>0.9532505478451424</v>
      </c>
    </row>
    <row r="101" spans="2:10" ht="14.25" customHeight="1" thickBot="1" x14ac:dyDescent="0.25">
      <c r="B101" s="30" t="s">
        <v>112</v>
      </c>
      <c r="C101" s="41">
        <v>2133</v>
      </c>
      <c r="D101" s="41">
        <v>3419</v>
      </c>
      <c r="E101" s="41">
        <v>538</v>
      </c>
      <c r="F101" s="41">
        <v>10190</v>
      </c>
      <c r="G101" s="33">
        <f t="shared" si="6"/>
        <v>-0.28254288597376387</v>
      </c>
      <c r="H101" s="33">
        <f t="shared" si="7"/>
        <v>-4.8162583518930956E-2</v>
      </c>
      <c r="I101" s="33">
        <f t="shared" si="8"/>
        <v>-0.1500789889415482</v>
      </c>
      <c r="J101" s="33">
        <f t="shared" si="9"/>
        <v>0.63852709438816535</v>
      </c>
    </row>
    <row r="102" spans="2:10" ht="14.25" customHeight="1" thickBot="1" x14ac:dyDescent="0.25">
      <c r="B102" s="31" t="s">
        <v>116</v>
      </c>
      <c r="C102" s="41">
        <v>1843</v>
      </c>
      <c r="D102" s="41">
        <v>2459</v>
      </c>
      <c r="E102" s="41">
        <v>395</v>
      </c>
      <c r="F102" s="41">
        <v>9225</v>
      </c>
      <c r="G102" s="33">
        <f t="shared" si="6"/>
        <v>-0.21574468085106382</v>
      </c>
      <c r="H102" s="33">
        <f t="shared" si="7"/>
        <v>-0.11514933429291112</v>
      </c>
      <c r="I102" s="33">
        <f t="shared" si="8"/>
        <v>-0.1955193482688391</v>
      </c>
      <c r="J102" s="33">
        <f t="shared" si="9"/>
        <v>0.63912579957356075</v>
      </c>
    </row>
    <row r="103" spans="2:10" ht="14.25" customHeight="1" thickBot="1" x14ac:dyDescent="0.25">
      <c r="B103" s="32" t="s">
        <v>120</v>
      </c>
      <c r="C103" s="43">
        <v>1958</v>
      </c>
      <c r="D103" s="43">
        <v>2707</v>
      </c>
      <c r="E103" s="43">
        <v>361</v>
      </c>
      <c r="F103" s="43">
        <v>13158</v>
      </c>
      <c r="G103" s="34">
        <f t="shared" si="6"/>
        <v>-0.19057461761058289</v>
      </c>
      <c r="H103" s="34">
        <f t="shared" si="7"/>
        <v>-0.21239453011347106</v>
      </c>
      <c r="I103" s="34">
        <f t="shared" si="8"/>
        <v>-0.42515923566878983</v>
      </c>
      <c r="J103" s="34">
        <f t="shared" si="9"/>
        <v>0.50514756348661638</v>
      </c>
    </row>
    <row r="104" spans="2:10" ht="14.25" customHeight="1" thickBot="1" x14ac:dyDescent="0.25">
      <c r="B104" s="29" t="s">
        <v>122</v>
      </c>
      <c r="C104" s="41">
        <v>1718</v>
      </c>
      <c r="D104" s="41">
        <v>2600</v>
      </c>
      <c r="E104" s="41">
        <v>389</v>
      </c>
      <c r="F104" s="41">
        <v>14766</v>
      </c>
      <c r="G104" s="33">
        <f t="shared" si="6"/>
        <v>-0.2183803457688808</v>
      </c>
      <c r="H104" s="33">
        <f t="shared" si="7"/>
        <v>-0.22295277943813507</v>
      </c>
      <c r="I104" s="33">
        <f t="shared" si="8"/>
        <v>-0.20123203285420946</v>
      </c>
      <c r="J104" s="33">
        <f t="shared" si="9"/>
        <v>0.38051608077786087</v>
      </c>
    </row>
    <row r="105" spans="2:10" ht="13.5" customHeight="1" thickBot="1" x14ac:dyDescent="0.25">
      <c r="B105" s="30" t="s">
        <v>127</v>
      </c>
      <c r="C105" s="41">
        <v>1593</v>
      </c>
      <c r="D105" s="41">
        <v>2544</v>
      </c>
      <c r="E105" s="41">
        <v>292</v>
      </c>
      <c r="F105" s="41">
        <v>16037</v>
      </c>
      <c r="G105" s="33">
        <f t="shared" si="6"/>
        <v>-0.25316455696202533</v>
      </c>
      <c r="H105" s="33">
        <f t="shared" si="7"/>
        <v>-0.25592278443989469</v>
      </c>
      <c r="I105" s="33">
        <f t="shared" si="8"/>
        <v>-0.45724907063197023</v>
      </c>
      <c r="J105" s="33">
        <f t="shared" si="9"/>
        <v>0.57379784102060849</v>
      </c>
    </row>
    <row r="106" spans="2:10" ht="15" customHeight="1" thickBot="1" x14ac:dyDescent="0.25">
      <c r="B106" s="31" t="s">
        <v>128</v>
      </c>
      <c r="C106" s="41">
        <v>1451</v>
      </c>
      <c r="D106" s="41">
        <v>1718</v>
      </c>
      <c r="E106" s="41">
        <v>245</v>
      </c>
      <c r="F106" s="41">
        <v>14771</v>
      </c>
      <c r="G106" s="33">
        <f t="shared" si="6"/>
        <v>-0.21269669017905588</v>
      </c>
      <c r="H106" s="33">
        <f t="shared" si="7"/>
        <v>-0.3013420089467263</v>
      </c>
      <c r="I106" s="33">
        <f t="shared" si="8"/>
        <v>-0.379746835443038</v>
      </c>
      <c r="J106" s="33">
        <f t="shared" si="9"/>
        <v>0.60119241192411921</v>
      </c>
    </row>
    <row r="107" spans="2:10" ht="15" customHeight="1" thickBot="1" x14ac:dyDescent="0.25">
      <c r="B107" s="32" t="s">
        <v>130</v>
      </c>
      <c r="C107" s="43">
        <v>1526</v>
      </c>
      <c r="D107" s="43">
        <v>2304</v>
      </c>
      <c r="E107" s="43">
        <v>234</v>
      </c>
      <c r="F107" s="43">
        <v>12052</v>
      </c>
      <c r="G107" s="34">
        <f t="shared" si="6"/>
        <v>-0.22063329928498468</v>
      </c>
      <c r="H107" s="34">
        <f t="shared" si="7"/>
        <v>-0.14887329146656816</v>
      </c>
      <c r="I107" s="34">
        <f t="shared" si="8"/>
        <v>-0.35180055401662053</v>
      </c>
      <c r="J107" s="34">
        <f t="shared" si="9"/>
        <v>-8.4055327557379544E-2</v>
      </c>
    </row>
    <row r="108" spans="2:10" ht="15" customHeight="1" thickBot="1" x14ac:dyDescent="0.25">
      <c r="B108" s="29" t="s">
        <v>131</v>
      </c>
      <c r="C108" s="41">
        <v>1689</v>
      </c>
      <c r="D108" s="41">
        <v>2033</v>
      </c>
      <c r="E108" s="41">
        <v>232</v>
      </c>
      <c r="F108" s="41">
        <v>8105</v>
      </c>
      <c r="G108" s="33">
        <f t="shared" si="6"/>
        <v>-1.6880093131548313E-2</v>
      </c>
      <c r="H108" s="33">
        <f t="shared" si="7"/>
        <v>-0.21807692307692308</v>
      </c>
      <c r="I108" s="33">
        <f t="shared" si="8"/>
        <v>-0.40359897172236503</v>
      </c>
      <c r="J108" s="33">
        <f t="shared" si="9"/>
        <v>-0.45110388730868212</v>
      </c>
    </row>
    <row r="109" spans="2:10" ht="15" customHeight="1" thickBot="1" x14ac:dyDescent="0.25">
      <c r="B109" s="30" t="s">
        <v>133</v>
      </c>
      <c r="C109" s="41">
        <v>1847</v>
      </c>
      <c r="D109" s="41">
        <v>2137</v>
      </c>
      <c r="E109" s="41">
        <v>197</v>
      </c>
      <c r="F109" s="41">
        <v>9412</v>
      </c>
      <c r="G109" s="33">
        <f t="shared" si="6"/>
        <v>0.15944758317639673</v>
      </c>
      <c r="H109" s="33">
        <f t="shared" si="7"/>
        <v>-0.15998427672955975</v>
      </c>
      <c r="I109" s="33">
        <f t="shared" si="8"/>
        <v>-0.32534246575342468</v>
      </c>
      <c r="J109" s="33">
        <f t="shared" si="9"/>
        <v>-0.41310718962399451</v>
      </c>
    </row>
    <row r="110" spans="2:10" ht="15" customHeight="1" thickBot="1" x14ac:dyDescent="0.25">
      <c r="B110" s="31" t="s">
        <v>135</v>
      </c>
      <c r="C110" s="41">
        <v>1593</v>
      </c>
      <c r="D110" s="41">
        <v>1314</v>
      </c>
      <c r="E110" s="41">
        <v>156</v>
      </c>
      <c r="F110" s="41">
        <v>7826</v>
      </c>
      <c r="G110" s="33">
        <f t="shared" si="6"/>
        <v>9.7863542384562366E-2</v>
      </c>
      <c r="H110" s="33">
        <f t="shared" si="7"/>
        <v>-0.23515715948777649</v>
      </c>
      <c r="I110" s="33">
        <f t="shared" si="8"/>
        <v>-0.36326530612244901</v>
      </c>
      <c r="J110" s="33">
        <f t="shared" si="9"/>
        <v>-0.47017805158757026</v>
      </c>
    </row>
    <row r="111" spans="2:10" ht="15" customHeight="1" thickBot="1" x14ac:dyDescent="0.25">
      <c r="B111" s="32" t="s">
        <v>136</v>
      </c>
      <c r="C111" s="43">
        <v>1911</v>
      </c>
      <c r="D111" s="43">
        <v>1619</v>
      </c>
      <c r="E111" s="43">
        <v>158</v>
      </c>
      <c r="F111" s="43">
        <v>9287</v>
      </c>
      <c r="G111" s="34">
        <f t="shared" si="6"/>
        <v>0.25229357798165136</v>
      </c>
      <c r="H111" s="34">
        <f t="shared" si="7"/>
        <v>-0.29730902777777779</v>
      </c>
      <c r="I111" s="34">
        <f t="shared" si="8"/>
        <v>-0.3247863247863248</v>
      </c>
      <c r="J111" s="34">
        <f t="shared" si="9"/>
        <v>-0.22942250248921342</v>
      </c>
    </row>
    <row r="112" spans="2:10" ht="15" customHeight="1" thickBot="1" x14ac:dyDescent="0.25">
      <c r="B112" s="29" t="s">
        <v>138</v>
      </c>
      <c r="C112" s="41">
        <v>1937</v>
      </c>
      <c r="D112" s="41">
        <v>1780</v>
      </c>
      <c r="E112" s="41">
        <v>217</v>
      </c>
      <c r="F112" s="41">
        <v>10847</v>
      </c>
      <c r="G112" s="33">
        <v>0.14683244523386618</v>
      </c>
      <c r="H112" s="33">
        <v>-0.12444663059517953</v>
      </c>
      <c r="I112" s="33">
        <v>-6.4655172413793108E-2</v>
      </c>
      <c r="J112" s="33">
        <v>0.33830968537939543</v>
      </c>
    </row>
    <row r="113" spans="2:10" ht="15" customHeight="1" thickBot="1" x14ac:dyDescent="0.25">
      <c r="B113" s="30" t="s">
        <v>139</v>
      </c>
      <c r="C113" s="41">
        <v>2001</v>
      </c>
      <c r="D113" s="41">
        <v>1580</v>
      </c>
      <c r="E113" s="41">
        <v>192</v>
      </c>
      <c r="F113" s="41">
        <v>10299</v>
      </c>
      <c r="G113" s="33">
        <v>8.337845154304277E-2</v>
      </c>
      <c r="H113" s="33">
        <v>-0.26064576509124943</v>
      </c>
      <c r="I113" s="33">
        <v>-2.5380710659898477E-2</v>
      </c>
      <c r="J113" s="33">
        <v>9.4241393965150869E-2</v>
      </c>
    </row>
    <row r="114" spans="2:10" ht="15" customHeight="1" thickBot="1" x14ac:dyDescent="0.25">
      <c r="B114" s="31" t="s">
        <v>140</v>
      </c>
      <c r="C114" s="41">
        <v>1645</v>
      </c>
      <c r="D114" s="41">
        <v>1117</v>
      </c>
      <c r="E114" s="41">
        <v>246</v>
      </c>
      <c r="F114" s="41">
        <v>9305</v>
      </c>
      <c r="G114" s="33">
        <v>3.2642812303829254E-2</v>
      </c>
      <c r="H114" s="33">
        <v>-0.14992389649923896</v>
      </c>
      <c r="I114" s="33">
        <v>0.57692307692307687</v>
      </c>
      <c r="J114" s="33">
        <v>0.18898543317147967</v>
      </c>
    </row>
    <row r="115" spans="2:10" ht="15" customHeight="1" thickBot="1" x14ac:dyDescent="0.25">
      <c r="B115" s="32" t="s">
        <v>141</v>
      </c>
      <c r="C115" s="43">
        <v>2011</v>
      </c>
      <c r="D115" s="43">
        <v>1323</v>
      </c>
      <c r="E115" s="43">
        <v>190</v>
      </c>
      <c r="F115" s="43">
        <v>12276</v>
      </c>
      <c r="G115" s="34">
        <v>5.2328623757195186E-2</v>
      </c>
      <c r="H115" s="34">
        <v>-0.18282890673255095</v>
      </c>
      <c r="I115" s="34">
        <v>0.20253164556962025</v>
      </c>
      <c r="J115" s="34">
        <v>0.32184774415850115</v>
      </c>
    </row>
    <row r="116" spans="2:10" ht="15" customHeight="1" thickBot="1" x14ac:dyDescent="0.25">
      <c r="B116" s="29" t="s">
        <v>144</v>
      </c>
      <c r="C116" s="41">
        <v>2162</v>
      </c>
      <c r="D116" s="41">
        <v>1377</v>
      </c>
      <c r="E116" s="41">
        <v>389</v>
      </c>
      <c r="F116" s="41">
        <v>13875</v>
      </c>
      <c r="G116" s="33">
        <v>0.11615900877645845</v>
      </c>
      <c r="H116" s="33">
        <v>-0.22640449438202248</v>
      </c>
      <c r="I116" s="33">
        <v>0.79262672811059909</v>
      </c>
      <c r="J116" s="33">
        <v>0.27915552687378997</v>
      </c>
    </row>
    <row r="117" spans="2:10" ht="15" customHeight="1" thickBot="1" x14ac:dyDescent="0.25">
      <c r="B117" s="30" t="s">
        <v>145</v>
      </c>
      <c r="C117" s="41">
        <v>2410</v>
      </c>
      <c r="D117" s="41">
        <v>1321</v>
      </c>
      <c r="E117" s="41">
        <v>179</v>
      </c>
      <c r="F117" s="41">
        <v>15660</v>
      </c>
      <c r="G117" s="33">
        <v>0.20439780109945027</v>
      </c>
      <c r="H117" s="33">
        <v>-0.16392405063291141</v>
      </c>
      <c r="I117" s="33">
        <v>-6.7708333333333329E-2</v>
      </c>
      <c r="J117" s="33">
        <v>0.52053597436644339</v>
      </c>
    </row>
    <row r="118" spans="2:10" ht="15" customHeight="1" thickBot="1" x14ac:dyDescent="0.25">
      <c r="B118" s="31" t="s">
        <v>146</v>
      </c>
      <c r="C118" s="41">
        <v>1953</v>
      </c>
      <c r="D118" s="41">
        <v>848</v>
      </c>
      <c r="E118" s="41">
        <v>189</v>
      </c>
      <c r="F118" s="41">
        <v>14718</v>
      </c>
      <c r="G118" s="33">
        <v>0.18723404255319148</v>
      </c>
      <c r="H118" s="33">
        <v>-0.24082363473589974</v>
      </c>
      <c r="I118" s="33">
        <v>-0.23170731707317074</v>
      </c>
      <c r="J118" s="33">
        <v>0.58173025255239119</v>
      </c>
    </row>
    <row r="119" spans="2:10" ht="15" customHeight="1" thickBot="1" x14ac:dyDescent="0.25">
      <c r="B119" s="32" t="s">
        <v>156</v>
      </c>
      <c r="C119" s="43">
        <v>2590</v>
      </c>
      <c r="D119" s="43">
        <v>1296</v>
      </c>
      <c r="E119" s="43">
        <v>159</v>
      </c>
      <c r="F119" s="43">
        <v>20326</v>
      </c>
      <c r="G119" s="34">
        <v>0.28791645947289907</v>
      </c>
      <c r="H119" s="34">
        <v>-2.0408163265306121E-2</v>
      </c>
      <c r="I119" s="34">
        <v>-0.16315789473684211</v>
      </c>
      <c r="J119" s="34">
        <v>0.65575105897686548</v>
      </c>
    </row>
    <row r="120" spans="2:10" ht="15" customHeight="1" thickBot="1" x14ac:dyDescent="0.25">
      <c r="B120" s="35" t="s">
        <v>160</v>
      </c>
      <c r="C120" s="105">
        <v>2796</v>
      </c>
      <c r="D120" s="105">
        <v>1255</v>
      </c>
      <c r="E120" s="105">
        <v>202</v>
      </c>
      <c r="F120" s="105">
        <v>24253</v>
      </c>
      <c r="G120" s="33">
        <v>0.29324699352451433</v>
      </c>
      <c r="H120" s="33">
        <v>-8.8598402323892517E-2</v>
      </c>
      <c r="I120" s="33">
        <v>-0.48071979434447298</v>
      </c>
      <c r="J120" s="33">
        <v>0.74796396396396392</v>
      </c>
    </row>
    <row r="121" spans="2:10" ht="15" customHeight="1" thickBot="1" x14ac:dyDescent="0.25">
      <c r="B121" s="35" t="s">
        <v>161</v>
      </c>
      <c r="C121" s="105">
        <v>2982</v>
      </c>
      <c r="D121" s="105">
        <v>1228</v>
      </c>
      <c r="E121" s="105">
        <v>186</v>
      </c>
      <c r="F121" s="105">
        <v>22041</v>
      </c>
      <c r="G121" s="33">
        <v>0.23734439834024895</v>
      </c>
      <c r="H121" s="33">
        <v>-7.0401211203633615E-2</v>
      </c>
      <c r="I121" s="33">
        <v>3.9106145251396648E-2</v>
      </c>
      <c r="J121" s="33">
        <v>0.40747126436781611</v>
      </c>
    </row>
    <row r="122" spans="2:10" ht="15" customHeight="1" thickBot="1" x14ac:dyDescent="0.25">
      <c r="B122" s="35" t="s">
        <v>163</v>
      </c>
      <c r="C122" s="105">
        <v>2719</v>
      </c>
      <c r="D122" s="105">
        <v>908</v>
      </c>
      <c r="E122" s="105">
        <v>155</v>
      </c>
      <c r="F122" s="105">
        <v>21650</v>
      </c>
      <c r="G122" s="33">
        <v>0.39221710189452125</v>
      </c>
      <c r="H122" s="33">
        <v>7.0754716981132074E-2</v>
      </c>
      <c r="I122" s="33">
        <v>-0.17989417989417988</v>
      </c>
      <c r="J122" s="33">
        <v>0.47098790596548445</v>
      </c>
    </row>
    <row r="123" spans="2:10" ht="15" customHeight="1" thickBot="1" x14ac:dyDescent="0.25">
      <c r="B123" s="32" t="s">
        <v>165</v>
      </c>
      <c r="C123" s="43">
        <v>3534</v>
      </c>
      <c r="D123" s="43">
        <v>1167</v>
      </c>
      <c r="E123" s="43">
        <v>140</v>
      </c>
      <c r="F123" s="43">
        <v>28858</v>
      </c>
      <c r="G123" s="34">
        <v>0.36447876447876448</v>
      </c>
      <c r="H123" s="34">
        <v>-9.9537037037037035E-2</v>
      </c>
      <c r="I123" s="34">
        <v>-0.11949685534591195</v>
      </c>
      <c r="J123" s="34">
        <v>0.41975794548853684</v>
      </c>
    </row>
    <row r="124" spans="2:10" ht="15" customHeight="1" thickBot="1" x14ac:dyDescent="0.25">
      <c r="B124" s="35" t="s">
        <v>170</v>
      </c>
      <c r="C124" s="105">
        <v>3274</v>
      </c>
      <c r="D124" s="105">
        <v>1088</v>
      </c>
      <c r="E124" s="105">
        <v>315</v>
      </c>
      <c r="F124" s="105">
        <v>24825</v>
      </c>
      <c r="G124" s="33">
        <v>0.17095851216022889</v>
      </c>
      <c r="H124" s="33">
        <v>-0.13306772908366535</v>
      </c>
      <c r="I124" s="33">
        <v>0.55940594059405946</v>
      </c>
      <c r="J124" s="33">
        <v>2.3584711169752196E-2</v>
      </c>
    </row>
    <row r="125" spans="2:10" ht="15" customHeight="1" thickBot="1" x14ac:dyDescent="0.25">
      <c r="B125" s="35" t="s">
        <v>171</v>
      </c>
      <c r="C125" s="105">
        <v>2305</v>
      </c>
      <c r="D125" s="105">
        <v>671</v>
      </c>
      <c r="E125" s="105">
        <v>149</v>
      </c>
      <c r="F125" s="105">
        <v>13516</v>
      </c>
      <c r="G125" s="33">
        <v>-0.22702883970489604</v>
      </c>
      <c r="H125" s="33">
        <v>-0.45358306188925079</v>
      </c>
      <c r="I125" s="33">
        <v>-0.19892473118279569</v>
      </c>
      <c r="J125" s="33">
        <v>-0.38677918424753865</v>
      </c>
    </row>
    <row r="126" spans="2:10" ht="15" customHeight="1" thickBot="1" x14ac:dyDescent="0.25">
      <c r="B126" s="35" t="s">
        <v>172</v>
      </c>
      <c r="C126" s="105">
        <v>3649</v>
      </c>
      <c r="D126" s="105">
        <v>1005</v>
      </c>
      <c r="E126" s="105">
        <v>151</v>
      </c>
      <c r="F126" s="105">
        <v>15237</v>
      </c>
      <c r="G126" s="33">
        <v>0.34203751379183522</v>
      </c>
      <c r="H126" s="33">
        <v>0.10682819383259912</v>
      </c>
      <c r="I126" s="33">
        <v>-2.5806451612903226E-2</v>
      </c>
      <c r="J126" s="33">
        <v>-0.29621247113163973</v>
      </c>
    </row>
    <row r="127" spans="2:10" ht="15" customHeight="1" thickBot="1" x14ac:dyDescent="0.25">
      <c r="B127" s="32" t="s">
        <v>173</v>
      </c>
      <c r="C127" s="43">
        <v>4513</v>
      </c>
      <c r="D127" s="43">
        <v>1259</v>
      </c>
      <c r="E127" s="43">
        <v>239</v>
      </c>
      <c r="F127" s="43">
        <v>17156</v>
      </c>
      <c r="G127" s="34">
        <v>0.27702320316921336</v>
      </c>
      <c r="H127" s="34">
        <v>7.8834618680377042E-2</v>
      </c>
      <c r="I127" s="34">
        <v>0.70714285714285718</v>
      </c>
      <c r="J127" s="34">
        <v>-0.40550280684732137</v>
      </c>
    </row>
    <row r="128" spans="2:10" ht="15" customHeight="1" thickBot="1" x14ac:dyDescent="0.25">
      <c r="B128" s="35" t="s">
        <v>175</v>
      </c>
      <c r="C128" s="105">
        <v>4925</v>
      </c>
      <c r="D128" s="105">
        <v>1073</v>
      </c>
      <c r="E128" s="105">
        <v>205</v>
      </c>
      <c r="F128" s="105">
        <v>14277</v>
      </c>
      <c r="G128" s="33">
        <v>0.5042761148442273</v>
      </c>
      <c r="H128" s="33">
        <v>-1.3786764705882353E-2</v>
      </c>
      <c r="I128" s="33">
        <v>-0.34920634920634919</v>
      </c>
      <c r="J128" s="33">
        <v>-0.42449144008056394</v>
      </c>
    </row>
    <row r="129" spans="2:12" ht="15" customHeight="1" thickBot="1" x14ac:dyDescent="0.25">
      <c r="B129" s="35" t="s">
        <v>236</v>
      </c>
      <c r="C129" s="105">
        <v>5017</v>
      </c>
      <c r="D129" s="105">
        <v>1342</v>
      </c>
      <c r="E129" s="105">
        <v>220</v>
      </c>
      <c r="F129" s="105">
        <v>15362</v>
      </c>
      <c r="G129" s="33">
        <v>1.177</v>
      </c>
      <c r="H129" s="33">
        <v>1</v>
      </c>
      <c r="I129" s="33">
        <v>0.47699999999999998</v>
      </c>
      <c r="J129" s="33">
        <v>0.13700000000000001</v>
      </c>
    </row>
    <row r="130" spans="2:12" ht="15" customHeight="1" thickBot="1" x14ac:dyDescent="0.25">
      <c r="B130" s="35" t="s">
        <v>245</v>
      </c>
      <c r="C130" s="105">
        <v>4101</v>
      </c>
      <c r="D130" s="105">
        <v>941</v>
      </c>
      <c r="E130" s="105">
        <v>185</v>
      </c>
      <c r="F130" s="105">
        <v>12469</v>
      </c>
      <c r="G130" s="33">
        <v>0.124</v>
      </c>
      <c r="H130" s="33">
        <v>-6.4000000000000001E-2</v>
      </c>
      <c r="I130" s="33">
        <v>0.22500000000000001</v>
      </c>
      <c r="J130" s="33">
        <v>-0.182</v>
      </c>
    </row>
    <row r="131" spans="2:12" ht="15" customHeight="1" thickBot="1" x14ac:dyDescent="0.25">
      <c r="B131" s="32" t="s">
        <v>247</v>
      </c>
      <c r="C131" s="43">
        <v>4849</v>
      </c>
      <c r="D131" s="43">
        <v>1171</v>
      </c>
      <c r="E131" s="43">
        <v>208</v>
      </c>
      <c r="F131" s="43">
        <v>15027</v>
      </c>
      <c r="G131" s="34">
        <v>7.3999999999999996E-2</v>
      </c>
      <c r="H131" s="34">
        <v>-7.0000000000000007E-2</v>
      </c>
      <c r="I131" s="34">
        <v>-0.13</v>
      </c>
      <c r="J131" s="34">
        <v>-0.124</v>
      </c>
    </row>
    <row r="132" spans="2:12" ht="15" customHeight="1" thickBot="1" x14ac:dyDescent="0.25">
      <c r="B132" s="35" t="s">
        <v>256</v>
      </c>
      <c r="C132" s="105">
        <f>+'Total concursos TSJ'!G23</f>
        <v>5312</v>
      </c>
      <c r="D132" s="105">
        <v>1043</v>
      </c>
      <c r="E132" s="105">
        <v>166</v>
      </c>
      <c r="F132" s="105">
        <v>15522</v>
      </c>
      <c r="G132" s="33">
        <f>+'Total concursos TSJ'!C45</f>
        <v>7.8578680203045689E-2</v>
      </c>
      <c r="H132" s="33">
        <f t="shared" ref="H132:J134" si="10">+(D132-D128)/D128</f>
        <v>-2.7958993476234855E-2</v>
      </c>
      <c r="I132" s="33">
        <f t="shared" si="10"/>
        <v>-0.19024390243902439</v>
      </c>
      <c r="J132" s="33">
        <f t="shared" si="10"/>
        <v>8.7203193948308472E-2</v>
      </c>
    </row>
    <row r="133" spans="2:12" ht="15" customHeight="1" thickBot="1" x14ac:dyDescent="0.25">
      <c r="B133" s="35" t="s">
        <v>265</v>
      </c>
      <c r="C133" s="105">
        <f>+'Total concursos TSJ'!H23</f>
        <v>5798</v>
      </c>
      <c r="D133" s="105">
        <v>1152</v>
      </c>
      <c r="E133" s="105">
        <v>160</v>
      </c>
      <c r="F133" s="105">
        <v>15914</v>
      </c>
      <c r="G133" s="33">
        <f>+'Total concursos TSJ'!D45</f>
        <v>0.15567071955351805</v>
      </c>
      <c r="H133" s="33">
        <f t="shared" si="10"/>
        <v>-0.14157973174366617</v>
      </c>
      <c r="I133" s="33">
        <f t="shared" si="10"/>
        <v>-0.27272727272727271</v>
      </c>
      <c r="J133" s="33">
        <f t="shared" si="10"/>
        <v>3.5932821247233432E-2</v>
      </c>
    </row>
    <row r="134" spans="2:12" ht="15" customHeight="1" thickBot="1" x14ac:dyDescent="0.25">
      <c r="B134" s="35" t="s">
        <v>273</v>
      </c>
      <c r="C134" s="105">
        <f>+'Total concursos TSJ'!I23</f>
        <v>7225</v>
      </c>
      <c r="D134" s="105">
        <v>859</v>
      </c>
      <c r="E134" s="105">
        <v>119</v>
      </c>
      <c r="F134" s="105">
        <v>11836</v>
      </c>
      <c r="G134" s="33">
        <f>+'Total concursos TSJ'!E45</f>
        <v>0.76176542306754447</v>
      </c>
      <c r="H134" s="33">
        <f t="shared" si="10"/>
        <v>-8.7141339001062704E-2</v>
      </c>
      <c r="I134" s="33">
        <f t="shared" si="10"/>
        <v>-0.35675675675675678</v>
      </c>
      <c r="J134" s="33">
        <f t="shared" si="10"/>
        <v>-5.076589943058786E-2</v>
      </c>
    </row>
    <row r="135" spans="2:12" ht="25.5" customHeight="1" x14ac:dyDescent="0.2">
      <c r="C135" s="18"/>
      <c r="D135" s="18"/>
      <c r="E135" s="18"/>
      <c r="G135" s="13"/>
      <c r="H135" s="13"/>
      <c r="I135" s="13"/>
      <c r="J135" s="13"/>
      <c r="K135" s="13"/>
      <c r="L135" s="13"/>
    </row>
    <row r="136" spans="2:12" ht="48" customHeight="1" x14ac:dyDescent="0.2">
      <c r="B136" s="10"/>
      <c r="C136" s="19"/>
      <c r="D136" s="19"/>
      <c r="E136" s="19"/>
      <c r="F136" s="20"/>
      <c r="G136" s="19"/>
      <c r="H136" s="13"/>
      <c r="I136" s="13"/>
      <c r="J136" s="13"/>
      <c r="K136" s="13"/>
      <c r="L136" s="13"/>
    </row>
    <row r="138" spans="2:12" ht="54.95" customHeight="1" x14ac:dyDescent="0.2">
      <c r="C138" s="39" t="s">
        <v>12</v>
      </c>
      <c r="D138" s="39" t="s">
        <v>41</v>
      </c>
      <c r="E138" s="39" t="s">
        <v>164</v>
      </c>
      <c r="F138" s="39" t="s">
        <v>13</v>
      </c>
      <c r="G138" s="39" t="s">
        <v>42</v>
      </c>
      <c r="H138" s="39" t="s">
        <v>244</v>
      </c>
    </row>
    <row r="139" spans="2:12" ht="14.25" customHeight="1" thickBot="1" x14ac:dyDescent="0.25">
      <c r="B139" s="35" t="s">
        <v>0</v>
      </c>
      <c r="C139" s="40">
        <v>5688</v>
      </c>
      <c r="D139" s="40">
        <v>117595</v>
      </c>
      <c r="E139" s="40"/>
      <c r="F139" s="36">
        <v>0.19596299411269974</v>
      </c>
      <c r="G139" s="36">
        <v>0.19596299411269974</v>
      </c>
      <c r="H139" s="36"/>
    </row>
    <row r="140" spans="2:12" ht="14.25" customHeight="1" thickBot="1" x14ac:dyDescent="0.25">
      <c r="B140" s="30" t="s">
        <v>1</v>
      </c>
      <c r="C140" s="41">
        <v>5935</v>
      </c>
      <c r="D140" s="41">
        <v>105562</v>
      </c>
      <c r="E140" s="41"/>
      <c r="F140" s="33">
        <v>0.2964176496286588</v>
      </c>
      <c r="G140" s="33">
        <v>0.2964176496286588</v>
      </c>
      <c r="H140" s="33"/>
    </row>
    <row r="141" spans="2:12" ht="14.25" customHeight="1" thickBot="1" x14ac:dyDescent="0.25">
      <c r="B141" s="31" t="s">
        <v>2</v>
      </c>
      <c r="C141" s="41">
        <v>5484</v>
      </c>
      <c r="D141" s="41">
        <v>82411</v>
      </c>
      <c r="E141" s="41"/>
      <c r="F141" s="33">
        <v>0.60491659350307292</v>
      </c>
      <c r="G141" s="33">
        <v>0.60491659350307292</v>
      </c>
      <c r="H141" s="33"/>
    </row>
    <row r="142" spans="2:12" ht="14.25" customHeight="1" thickBot="1" x14ac:dyDescent="0.25">
      <c r="B142" s="32" t="s">
        <v>3</v>
      </c>
      <c r="C142" s="43">
        <v>8836</v>
      </c>
      <c r="D142" s="43">
        <v>115031</v>
      </c>
      <c r="E142" s="43"/>
      <c r="F142" s="34">
        <v>0.81400123177992201</v>
      </c>
      <c r="G142" s="34">
        <v>0.81400123177992201</v>
      </c>
      <c r="H142" s="34"/>
    </row>
    <row r="143" spans="2:12" ht="14.25" customHeight="1" thickBot="1" x14ac:dyDescent="0.25">
      <c r="B143" s="35" t="s">
        <v>4</v>
      </c>
      <c r="C143" s="41">
        <v>11050</v>
      </c>
      <c r="D143" s="41">
        <v>121829</v>
      </c>
      <c r="E143" s="41"/>
      <c r="F143" s="33">
        <f t="shared" ref="F143:F178" si="11">+(C143-C139)/C139</f>
        <v>0.94268635724331928</v>
      </c>
      <c r="G143" s="33">
        <f t="shared" ref="G143:G178" si="12">+(D143-D139)/D139</f>
        <v>3.6004932182490755E-2</v>
      </c>
      <c r="H143" s="33"/>
    </row>
    <row r="144" spans="2:12" ht="14.25" customHeight="1" thickBot="1" x14ac:dyDescent="0.25">
      <c r="B144" s="30" t="s">
        <v>5</v>
      </c>
      <c r="C144" s="41">
        <v>12938</v>
      </c>
      <c r="D144" s="41">
        <v>168029</v>
      </c>
      <c r="E144" s="41"/>
      <c r="F144" s="33">
        <f t="shared" si="11"/>
        <v>1.179949452401011</v>
      </c>
      <c r="G144" s="33">
        <f t="shared" si="12"/>
        <v>0.59175650328716778</v>
      </c>
      <c r="H144" s="33"/>
    </row>
    <row r="145" spans="2:11" ht="14.25" customHeight="1" thickBot="1" x14ac:dyDescent="0.25">
      <c r="B145" s="31" t="s">
        <v>6</v>
      </c>
      <c r="C145" s="41">
        <v>13487</v>
      </c>
      <c r="D145" s="41">
        <v>141751</v>
      </c>
      <c r="E145" s="41"/>
      <c r="F145" s="33">
        <f t="shared" si="11"/>
        <v>1.4593362509117433</v>
      </c>
      <c r="G145" s="33">
        <f t="shared" si="12"/>
        <v>0.72004950795403522</v>
      </c>
      <c r="H145" s="33"/>
    </row>
    <row r="146" spans="2:11" ht="14.25" customHeight="1" thickBot="1" x14ac:dyDescent="0.25">
      <c r="B146" s="32" t="s">
        <v>27</v>
      </c>
      <c r="C146" s="43">
        <v>21211</v>
      </c>
      <c r="D146" s="43">
        <v>214367</v>
      </c>
      <c r="E146" s="43"/>
      <c r="F146" s="34">
        <f t="shared" si="11"/>
        <v>1.4005205975554549</v>
      </c>
      <c r="G146" s="34">
        <f t="shared" si="12"/>
        <v>0.86355851900791958</v>
      </c>
      <c r="H146" s="34"/>
    </row>
    <row r="147" spans="2:11" ht="14.25" customHeight="1" thickBot="1" x14ac:dyDescent="0.25">
      <c r="B147" s="35" t="s">
        <v>28</v>
      </c>
      <c r="C147" s="41">
        <v>23433</v>
      </c>
      <c r="D147" s="41">
        <v>207890</v>
      </c>
      <c r="E147" s="41"/>
      <c r="F147" s="33">
        <f t="shared" si="11"/>
        <v>1.120633484162896</v>
      </c>
      <c r="G147" s="33">
        <f t="shared" si="12"/>
        <v>0.70640816226021719</v>
      </c>
      <c r="H147" s="33"/>
      <c r="I147" s="18"/>
      <c r="K147" s="13"/>
    </row>
    <row r="148" spans="2:11" ht="14.25" customHeight="1" thickBot="1" x14ac:dyDescent="0.25">
      <c r="B148" s="30" t="s">
        <v>30</v>
      </c>
      <c r="C148" s="41">
        <v>23704</v>
      </c>
      <c r="D148" s="41">
        <v>216333</v>
      </c>
      <c r="E148" s="41"/>
      <c r="F148" s="33">
        <f t="shared" si="11"/>
        <v>0.8321224300510125</v>
      </c>
      <c r="G148" s="33">
        <f t="shared" si="12"/>
        <v>0.28747418600360652</v>
      </c>
      <c r="H148" s="33"/>
      <c r="I148" s="18"/>
      <c r="K148" s="13"/>
    </row>
    <row r="149" spans="2:11" ht="14.25" customHeight="1" thickBot="1" x14ac:dyDescent="0.25">
      <c r="B149" s="31" t="s">
        <v>33</v>
      </c>
      <c r="C149" s="41">
        <v>19241</v>
      </c>
      <c r="D149" s="41">
        <v>178421</v>
      </c>
      <c r="E149" s="41"/>
      <c r="F149" s="33">
        <f t="shared" si="11"/>
        <v>0.4266330540520501</v>
      </c>
      <c r="G149" s="33">
        <f t="shared" si="12"/>
        <v>0.25869306036641715</v>
      </c>
      <c r="H149" s="33"/>
      <c r="I149" s="18"/>
      <c r="K149" s="13"/>
    </row>
    <row r="150" spans="2:11" ht="14.25" customHeight="1" thickBot="1" x14ac:dyDescent="0.25">
      <c r="B150" s="32" t="s">
        <v>35</v>
      </c>
      <c r="C150" s="43">
        <v>26941</v>
      </c>
      <c r="D150" s="43">
        <v>254231</v>
      </c>
      <c r="E150" s="43"/>
      <c r="F150" s="34">
        <f t="shared" si="11"/>
        <v>0.27014285040780728</v>
      </c>
      <c r="G150" s="34">
        <f t="shared" si="12"/>
        <v>0.18596145862003013</v>
      </c>
      <c r="H150" s="34"/>
      <c r="I150" s="18"/>
      <c r="K150" s="13"/>
    </row>
    <row r="151" spans="2:11" ht="14.25" customHeight="1" thickBot="1" x14ac:dyDescent="0.25">
      <c r="B151" s="35" t="s">
        <v>37</v>
      </c>
      <c r="C151" s="41">
        <v>27597</v>
      </c>
      <c r="D151" s="41">
        <v>255528</v>
      </c>
      <c r="E151" s="41"/>
      <c r="F151" s="33">
        <f t="shared" si="11"/>
        <v>0.17769811803866342</v>
      </c>
      <c r="G151" s="33">
        <f t="shared" si="12"/>
        <v>0.22915003126653519</v>
      </c>
      <c r="H151" s="33"/>
      <c r="I151" s="18"/>
      <c r="K151" s="13"/>
    </row>
    <row r="152" spans="2:11" ht="14.25" customHeight="1" thickBot="1" x14ac:dyDescent="0.25">
      <c r="B152" s="30" t="s">
        <v>44</v>
      </c>
      <c r="C152" s="41">
        <v>24533</v>
      </c>
      <c r="D152" s="41">
        <v>238962</v>
      </c>
      <c r="E152" s="41"/>
      <c r="F152" s="33">
        <f t="shared" si="11"/>
        <v>3.4973000337495778E-2</v>
      </c>
      <c r="G152" s="33">
        <f t="shared" si="12"/>
        <v>0.10460262650635825</v>
      </c>
      <c r="H152" s="33"/>
      <c r="I152" s="18"/>
      <c r="K152" s="13"/>
    </row>
    <row r="153" spans="2:11" ht="14.25" customHeight="1" thickBot="1" x14ac:dyDescent="0.25">
      <c r="B153" s="31" t="s">
        <v>56</v>
      </c>
      <c r="C153" s="41">
        <v>19358</v>
      </c>
      <c r="D153" s="41">
        <v>177892</v>
      </c>
      <c r="E153" s="41"/>
      <c r="F153" s="33">
        <f t="shared" si="11"/>
        <v>6.0807650330024429E-3</v>
      </c>
      <c r="G153" s="33">
        <f t="shared" si="12"/>
        <v>-2.9648976297633124E-3</v>
      </c>
      <c r="H153" s="33"/>
      <c r="I153" s="18"/>
      <c r="K153" s="13"/>
    </row>
    <row r="154" spans="2:11" ht="14.25" customHeight="1" thickBot="1" x14ac:dyDescent="0.25">
      <c r="B154" s="32" t="s">
        <v>58</v>
      </c>
      <c r="C154" s="43">
        <v>22148</v>
      </c>
      <c r="D154" s="43">
        <v>222745</v>
      </c>
      <c r="E154" s="43"/>
      <c r="F154" s="34">
        <f t="shared" si="11"/>
        <v>-0.17790727886863889</v>
      </c>
      <c r="G154" s="34">
        <f t="shared" si="12"/>
        <v>-0.1238479965071136</v>
      </c>
      <c r="H154" s="34"/>
      <c r="I154" s="18"/>
      <c r="K154" s="13"/>
    </row>
    <row r="155" spans="2:11" ht="14.25" customHeight="1" thickBot="1" x14ac:dyDescent="0.25">
      <c r="B155" s="35" t="s">
        <v>60</v>
      </c>
      <c r="C155" s="41">
        <v>21737</v>
      </c>
      <c r="D155" s="41">
        <v>229355</v>
      </c>
      <c r="E155" s="41"/>
      <c r="F155" s="33">
        <f t="shared" si="11"/>
        <v>-0.21234192122332138</v>
      </c>
      <c r="G155" s="33">
        <f t="shared" si="12"/>
        <v>-0.10242713127328512</v>
      </c>
      <c r="H155" s="33"/>
      <c r="I155" s="18"/>
      <c r="K155" s="13"/>
    </row>
    <row r="156" spans="2:11" ht="14.25" customHeight="1" thickBot="1" x14ac:dyDescent="0.25">
      <c r="B156" s="30" t="s">
        <v>62</v>
      </c>
      <c r="C156" s="41">
        <v>20505</v>
      </c>
      <c r="D156" s="41">
        <v>212296</v>
      </c>
      <c r="E156" s="41"/>
      <c r="F156" s="33">
        <f t="shared" si="11"/>
        <v>-0.16418701341050829</v>
      </c>
      <c r="G156" s="33">
        <f t="shared" si="12"/>
        <v>-0.11159096425373072</v>
      </c>
      <c r="H156" s="33"/>
    </row>
    <row r="157" spans="2:11" ht="14.25" customHeight="1" thickBot="1" x14ac:dyDescent="0.25">
      <c r="B157" s="31" t="s">
        <v>64</v>
      </c>
      <c r="C157" s="41">
        <v>14861</v>
      </c>
      <c r="D157" s="41">
        <v>99713</v>
      </c>
      <c r="E157" s="41"/>
      <c r="F157" s="33">
        <f t="shared" si="11"/>
        <v>-0.23230705651410269</v>
      </c>
      <c r="G157" s="33">
        <f t="shared" si="12"/>
        <v>-0.43947451262563803</v>
      </c>
      <c r="H157" s="33"/>
    </row>
    <row r="158" spans="2:11" ht="14.25" customHeight="1" thickBot="1" x14ac:dyDescent="0.25">
      <c r="B158" s="32" t="s">
        <v>71</v>
      </c>
      <c r="C158" s="43">
        <v>20751</v>
      </c>
      <c r="D158" s="43">
        <v>142340</v>
      </c>
      <c r="E158" s="43"/>
      <c r="F158" s="34">
        <f t="shared" si="11"/>
        <v>-6.3075672746974898E-2</v>
      </c>
      <c r="G158" s="34">
        <f t="shared" si="12"/>
        <v>-0.36097331028754853</v>
      </c>
      <c r="H158" s="34"/>
    </row>
    <row r="159" spans="2:11" ht="14.25" customHeight="1" thickBot="1" x14ac:dyDescent="0.25">
      <c r="B159" s="35" t="s">
        <v>74</v>
      </c>
      <c r="C159" s="41">
        <v>24699</v>
      </c>
      <c r="D159" s="41">
        <v>171669</v>
      </c>
      <c r="E159" s="41"/>
      <c r="F159" s="33">
        <f t="shared" si="11"/>
        <v>0.13626535400469245</v>
      </c>
      <c r="G159" s="33">
        <f t="shared" si="12"/>
        <v>-0.25151402847114734</v>
      </c>
      <c r="H159" s="33"/>
    </row>
    <row r="160" spans="2:11" ht="14.25" customHeight="1" thickBot="1" x14ac:dyDescent="0.25">
      <c r="B160" s="30" t="s">
        <v>81</v>
      </c>
      <c r="C160" s="41">
        <v>23342</v>
      </c>
      <c r="D160" s="41">
        <v>172319</v>
      </c>
      <c r="E160" s="41"/>
      <c r="F160" s="33">
        <f t="shared" si="11"/>
        <v>0.13835649841502073</v>
      </c>
      <c r="G160" s="33">
        <f t="shared" si="12"/>
        <v>-0.18830783434450013</v>
      </c>
      <c r="H160" s="33"/>
    </row>
    <row r="161" spans="2:9" ht="14.25" customHeight="1" thickBot="1" x14ac:dyDescent="0.25">
      <c r="B161" s="31" t="s">
        <v>87</v>
      </c>
      <c r="C161" s="41">
        <v>19238</v>
      </c>
      <c r="D161" s="41">
        <v>139047</v>
      </c>
      <c r="E161" s="41"/>
      <c r="F161" s="33">
        <f t="shared" si="11"/>
        <v>0.29452930489199919</v>
      </c>
      <c r="G161" s="33">
        <f t="shared" si="12"/>
        <v>0.39447213502752898</v>
      </c>
      <c r="H161" s="33"/>
    </row>
    <row r="162" spans="2:9" ht="14.25" customHeight="1" thickBot="1" x14ac:dyDescent="0.25">
      <c r="B162" s="32" t="s">
        <v>89</v>
      </c>
      <c r="C162" s="43">
        <v>24343</v>
      </c>
      <c r="D162" s="43">
        <v>217100</v>
      </c>
      <c r="E162" s="43"/>
      <c r="F162" s="34">
        <f t="shared" si="11"/>
        <v>0.17310009156185244</v>
      </c>
      <c r="G162" s="34">
        <f t="shared" si="12"/>
        <v>0.5252213011100183</v>
      </c>
      <c r="H162" s="34"/>
      <c r="I162" s="18"/>
    </row>
    <row r="163" spans="2:9" ht="14.25" customHeight="1" thickBot="1" x14ac:dyDescent="0.25">
      <c r="B163" s="35" t="s">
        <v>94</v>
      </c>
      <c r="C163" s="41">
        <v>21272</v>
      </c>
      <c r="D163" s="41">
        <v>137260</v>
      </c>
      <c r="E163" s="41"/>
      <c r="F163" s="33">
        <f t="shared" si="11"/>
        <v>-0.13875055670270051</v>
      </c>
      <c r="G163" s="33">
        <f t="shared" si="12"/>
        <v>-0.20043805229831826</v>
      </c>
      <c r="H163" s="33"/>
      <c r="I163" s="18"/>
    </row>
    <row r="164" spans="2:9" ht="14.25" customHeight="1" thickBot="1" x14ac:dyDescent="0.25">
      <c r="B164" s="30" t="s">
        <v>98</v>
      </c>
      <c r="C164" s="41">
        <v>20323</v>
      </c>
      <c r="D164" s="41">
        <v>148525</v>
      </c>
      <c r="E164" s="41"/>
      <c r="F164" s="33">
        <f t="shared" si="11"/>
        <v>-0.12933767457801387</v>
      </c>
      <c r="G164" s="33">
        <f t="shared" si="12"/>
        <v>-0.13808111699812556</v>
      </c>
      <c r="H164" s="33"/>
      <c r="I164" s="18"/>
    </row>
    <row r="165" spans="2:9" ht="14.25" customHeight="1" thickBot="1" x14ac:dyDescent="0.25">
      <c r="B165" s="31" t="s">
        <v>101</v>
      </c>
      <c r="C165" s="41">
        <v>17009</v>
      </c>
      <c r="D165" s="41">
        <v>125943</v>
      </c>
      <c r="E165" s="41"/>
      <c r="F165" s="33">
        <f t="shared" si="11"/>
        <v>-0.11586443497245036</v>
      </c>
      <c r="G165" s="33">
        <f t="shared" si="12"/>
        <v>-9.4241515458801703E-2</v>
      </c>
      <c r="H165" s="33"/>
      <c r="I165" s="18"/>
    </row>
    <row r="166" spans="2:9" ht="14.25" customHeight="1" thickBot="1" x14ac:dyDescent="0.25">
      <c r="B166" s="32" t="s">
        <v>103</v>
      </c>
      <c r="C166" s="43">
        <v>24076</v>
      </c>
      <c r="D166" s="43">
        <v>151448</v>
      </c>
      <c r="E166" s="43"/>
      <c r="F166" s="34">
        <f t="shared" si="11"/>
        <v>-1.0968245491517068E-2</v>
      </c>
      <c r="G166" s="34">
        <f t="shared" si="12"/>
        <v>-0.30240442192538003</v>
      </c>
      <c r="H166" s="34"/>
      <c r="I166" s="18"/>
    </row>
    <row r="167" spans="2:9" ht="14.25" customHeight="1" thickBot="1" x14ac:dyDescent="0.25">
      <c r="B167" s="35" t="s">
        <v>105</v>
      </c>
      <c r="C167" s="41">
        <v>24226</v>
      </c>
      <c r="D167" s="41">
        <v>170973</v>
      </c>
      <c r="E167" s="41"/>
      <c r="F167" s="33">
        <f t="shared" si="11"/>
        <v>0.13886799548702519</v>
      </c>
      <c r="G167" s="33">
        <f t="shared" si="12"/>
        <v>0.24561416290252078</v>
      </c>
      <c r="H167" s="33"/>
      <c r="I167" s="18"/>
    </row>
    <row r="168" spans="2:9" ht="14.25" customHeight="1" thickBot="1" x14ac:dyDescent="0.25">
      <c r="B168" s="30" t="s">
        <v>112</v>
      </c>
      <c r="C168" s="41">
        <v>21178</v>
      </c>
      <c r="D168" s="41">
        <v>172648</v>
      </c>
      <c r="E168" s="41"/>
      <c r="F168" s="33">
        <f t="shared" si="11"/>
        <v>4.2070560448752646E-2</v>
      </c>
      <c r="G168" s="33">
        <f t="shared" si="12"/>
        <v>0.16241710149806429</v>
      </c>
      <c r="H168" s="33"/>
      <c r="I168" s="18"/>
    </row>
    <row r="169" spans="2:9" ht="14.25" customHeight="1" thickBot="1" x14ac:dyDescent="0.25">
      <c r="B169" s="31" t="s">
        <v>116</v>
      </c>
      <c r="C169" s="41">
        <v>16767</v>
      </c>
      <c r="D169" s="41">
        <v>144262</v>
      </c>
      <c r="E169" s="41"/>
      <c r="F169" s="33">
        <f t="shared" si="11"/>
        <v>-1.4227761773178905E-2</v>
      </c>
      <c r="G169" s="33">
        <f t="shared" si="12"/>
        <v>0.14545468981999793</v>
      </c>
      <c r="H169" s="33"/>
      <c r="I169" s="18"/>
    </row>
    <row r="170" spans="2:9" ht="14.25" customHeight="1" thickBot="1" x14ac:dyDescent="0.25">
      <c r="B170" s="32" t="s">
        <v>120</v>
      </c>
      <c r="C170" s="43">
        <v>18578</v>
      </c>
      <c r="D170" s="43">
        <v>169174</v>
      </c>
      <c r="E170" s="43"/>
      <c r="F170" s="34">
        <f t="shared" si="11"/>
        <v>-0.2283601927230437</v>
      </c>
      <c r="G170" s="34">
        <f t="shared" si="12"/>
        <v>0.11704347366752944</v>
      </c>
      <c r="H170" s="34"/>
      <c r="I170" s="18"/>
    </row>
    <row r="171" spans="2:9" ht="14.25" customHeight="1" thickBot="1" x14ac:dyDescent="0.25">
      <c r="B171" s="35" t="s">
        <v>122</v>
      </c>
      <c r="C171" s="41">
        <v>20201</v>
      </c>
      <c r="D171" s="41">
        <v>166433</v>
      </c>
      <c r="E171" s="41"/>
      <c r="F171" s="33">
        <f t="shared" si="11"/>
        <v>-0.16614381243292331</v>
      </c>
      <c r="G171" s="33">
        <f t="shared" si="12"/>
        <v>-2.6553900323442882E-2</v>
      </c>
      <c r="H171" s="33"/>
      <c r="I171" s="18"/>
    </row>
    <row r="172" spans="2:9" ht="14.25" customHeight="1" thickBot="1" x14ac:dyDescent="0.25">
      <c r="B172" s="30" t="s">
        <v>127</v>
      </c>
      <c r="C172" s="41">
        <v>17414</v>
      </c>
      <c r="D172" s="41">
        <v>169612</v>
      </c>
      <c r="E172" s="41"/>
      <c r="F172" s="33">
        <f t="shared" si="11"/>
        <v>-0.17773160827273585</v>
      </c>
      <c r="G172" s="33">
        <f t="shared" si="12"/>
        <v>-1.7584912654649922E-2</v>
      </c>
      <c r="H172" s="33"/>
      <c r="I172" s="18"/>
    </row>
    <row r="173" spans="2:9" ht="14.25" customHeight="1" thickBot="1" x14ac:dyDescent="0.25">
      <c r="B173" s="31" t="s">
        <v>128</v>
      </c>
      <c r="C173" s="41">
        <v>14735</v>
      </c>
      <c r="D173" s="41">
        <v>158859</v>
      </c>
      <c r="E173" s="41"/>
      <c r="F173" s="33">
        <f t="shared" si="11"/>
        <v>-0.12119043358978947</v>
      </c>
      <c r="G173" s="33">
        <f t="shared" si="12"/>
        <v>0.1011839569671847</v>
      </c>
      <c r="H173" s="33"/>
      <c r="I173" s="18"/>
    </row>
    <row r="174" spans="2:9" ht="14.25" customHeight="1" thickBot="1" x14ac:dyDescent="0.25">
      <c r="B174" s="32" t="s">
        <v>130</v>
      </c>
      <c r="C174" s="43">
        <v>15785</v>
      </c>
      <c r="D174" s="43">
        <v>159890</v>
      </c>
      <c r="E174" s="43"/>
      <c r="F174" s="34">
        <f t="shared" si="11"/>
        <v>-0.15033911077618689</v>
      </c>
      <c r="G174" s="34">
        <f t="shared" si="12"/>
        <v>-5.4878409211817421E-2</v>
      </c>
      <c r="H174" s="34"/>
      <c r="I174" s="18"/>
    </row>
    <row r="175" spans="2:9" ht="14.25" customHeight="1" thickBot="1" x14ac:dyDescent="0.25">
      <c r="B175" s="35" t="s">
        <v>131</v>
      </c>
      <c r="C175" s="41">
        <v>14205</v>
      </c>
      <c r="D175" s="41">
        <v>130680</v>
      </c>
      <c r="E175" s="41">
        <v>393</v>
      </c>
      <c r="F175" s="33">
        <f t="shared" si="11"/>
        <v>-0.29681698925795752</v>
      </c>
      <c r="G175" s="33">
        <f t="shared" si="12"/>
        <v>-0.21481917648543258</v>
      </c>
      <c r="H175" s="33"/>
      <c r="I175" s="18"/>
    </row>
    <row r="176" spans="2:9" ht="14.25" customHeight="1" thickBot="1" x14ac:dyDescent="0.25">
      <c r="B176" s="30" t="s">
        <v>133</v>
      </c>
      <c r="C176" s="41">
        <v>14385</v>
      </c>
      <c r="D176" s="41">
        <v>154860</v>
      </c>
      <c r="E176" s="41">
        <v>358</v>
      </c>
      <c r="F176" s="33">
        <f t="shared" si="11"/>
        <v>-0.17394050763753302</v>
      </c>
      <c r="G176" s="33">
        <f t="shared" si="12"/>
        <v>-8.6974978185505744E-2</v>
      </c>
      <c r="H176" s="33"/>
      <c r="I176" s="18"/>
    </row>
    <row r="177" spans="2:9" ht="14.25" customHeight="1" thickBot="1" x14ac:dyDescent="0.25">
      <c r="B177" s="31" t="s">
        <v>135</v>
      </c>
      <c r="C177" s="41">
        <v>9094</v>
      </c>
      <c r="D177" s="41">
        <v>115269</v>
      </c>
      <c r="E177" s="41">
        <v>335</v>
      </c>
      <c r="F177" s="33">
        <f t="shared" si="11"/>
        <v>-0.38282999660671868</v>
      </c>
      <c r="G177" s="33">
        <f t="shared" si="12"/>
        <v>-0.2743942741676581</v>
      </c>
      <c r="H177" s="33"/>
      <c r="I177" s="18"/>
    </row>
    <row r="178" spans="2:9" ht="14.25" customHeight="1" thickBot="1" x14ac:dyDescent="0.25">
      <c r="B178" s="32" t="s">
        <v>136</v>
      </c>
      <c r="C178" s="43">
        <v>10726</v>
      </c>
      <c r="D178" s="43">
        <v>136245</v>
      </c>
      <c r="E178" s="43">
        <v>493</v>
      </c>
      <c r="F178" s="34">
        <f t="shared" si="11"/>
        <v>-0.32049414000633514</v>
      </c>
      <c r="G178" s="34">
        <f t="shared" si="12"/>
        <v>-0.14788291950716118</v>
      </c>
      <c r="H178" s="34"/>
      <c r="I178" s="18"/>
    </row>
    <row r="179" spans="2:9" ht="14.25" customHeight="1" thickBot="1" x14ac:dyDescent="0.25">
      <c r="B179" s="35" t="s">
        <v>138</v>
      </c>
      <c r="C179" s="41">
        <v>10478</v>
      </c>
      <c r="D179" s="41">
        <v>136155</v>
      </c>
      <c r="E179" s="41">
        <v>566</v>
      </c>
      <c r="F179" s="33">
        <v>-0.26237240408306933</v>
      </c>
      <c r="G179" s="33">
        <v>4.1896235078053262E-2</v>
      </c>
      <c r="H179" s="33">
        <v>0.44020356234096691</v>
      </c>
      <c r="I179" s="18"/>
    </row>
    <row r="180" spans="2:9" ht="14.25" customHeight="1" thickBot="1" x14ac:dyDescent="0.25">
      <c r="B180" s="30" t="s">
        <v>139</v>
      </c>
      <c r="C180" s="41">
        <v>7689</v>
      </c>
      <c r="D180" s="41">
        <v>124382</v>
      </c>
      <c r="E180" s="41">
        <v>580</v>
      </c>
      <c r="F180" s="33">
        <v>-0.4654848800834202</v>
      </c>
      <c r="G180" s="33">
        <v>-0.19681002195531447</v>
      </c>
      <c r="H180" s="33">
        <v>0.62011173184357538</v>
      </c>
      <c r="I180" s="18"/>
    </row>
    <row r="181" spans="2:9" ht="14.25" customHeight="1" thickBot="1" x14ac:dyDescent="0.25">
      <c r="B181" s="31" t="s">
        <v>140</v>
      </c>
      <c r="C181" s="41">
        <v>5518</v>
      </c>
      <c r="D181" s="41">
        <v>101751</v>
      </c>
      <c r="E181" s="41">
        <v>487</v>
      </c>
      <c r="F181" s="33">
        <v>-0.39322630305696066</v>
      </c>
      <c r="G181" s="33">
        <v>-0.11727350805507118</v>
      </c>
      <c r="H181" s="33">
        <v>0.45373134328358211</v>
      </c>
      <c r="I181" s="18"/>
    </row>
    <row r="182" spans="2:9" ht="14.25" customHeight="1" thickBot="1" x14ac:dyDescent="0.25">
      <c r="B182" s="32" t="s">
        <v>141</v>
      </c>
      <c r="C182" s="43">
        <v>6409</v>
      </c>
      <c r="D182" s="43">
        <v>143788</v>
      </c>
      <c r="E182" s="43">
        <v>604</v>
      </c>
      <c r="F182" s="34">
        <v>-0.40247995524892782</v>
      </c>
      <c r="G182" s="34">
        <v>5.5363499577966165E-2</v>
      </c>
      <c r="H182" s="34">
        <v>0.22515212981744423</v>
      </c>
      <c r="I182" s="18"/>
    </row>
    <row r="183" spans="2:9" ht="14.25" customHeight="1" thickBot="1" x14ac:dyDescent="0.25">
      <c r="B183" s="35" t="s">
        <v>144</v>
      </c>
      <c r="C183" s="41">
        <v>6903</v>
      </c>
      <c r="D183" s="41">
        <v>151974</v>
      </c>
      <c r="E183" s="41">
        <v>732</v>
      </c>
      <c r="F183" s="33">
        <v>-0.34119106699751861</v>
      </c>
      <c r="G183" s="33">
        <v>0.11618376115456648</v>
      </c>
      <c r="H183" s="33">
        <v>0.29328621908127206</v>
      </c>
      <c r="I183" s="18"/>
    </row>
    <row r="184" spans="2:9" ht="14.25" customHeight="1" thickBot="1" x14ac:dyDescent="0.25">
      <c r="B184" s="30" t="s">
        <v>145</v>
      </c>
      <c r="C184" s="41">
        <v>7137</v>
      </c>
      <c r="D184" s="41">
        <v>155991</v>
      </c>
      <c r="E184" s="41">
        <v>859</v>
      </c>
      <c r="F184" s="33">
        <v>-7.1790870074131874E-2</v>
      </c>
      <c r="G184" s="33">
        <v>0.25412841086330817</v>
      </c>
      <c r="H184" s="33">
        <v>0.48103448275862071</v>
      </c>
      <c r="I184" s="18"/>
    </row>
    <row r="185" spans="2:9" ht="14.25" customHeight="1" thickBot="1" x14ac:dyDescent="0.25">
      <c r="B185" s="31" t="s">
        <v>146</v>
      </c>
      <c r="C185" s="41">
        <v>6315</v>
      </c>
      <c r="D185" s="41">
        <v>111544</v>
      </c>
      <c r="E185" s="41">
        <v>730</v>
      </c>
      <c r="F185" s="33">
        <v>0.14443638999637551</v>
      </c>
      <c r="G185" s="33">
        <v>9.6244754351308581E-2</v>
      </c>
      <c r="H185" s="33">
        <v>0.49897330595482547</v>
      </c>
      <c r="I185" s="18"/>
    </row>
    <row r="186" spans="2:9" ht="14.25" customHeight="1" thickBot="1" x14ac:dyDescent="0.25">
      <c r="B186" s="32" t="s">
        <v>156</v>
      </c>
      <c r="C186" s="43">
        <v>7049</v>
      </c>
      <c r="D186" s="43">
        <v>157337</v>
      </c>
      <c r="E186" s="43">
        <v>952</v>
      </c>
      <c r="F186" s="34">
        <v>9.9859572476205333E-2</v>
      </c>
      <c r="G186" s="34">
        <v>9.4229003811166445E-2</v>
      </c>
      <c r="H186" s="34">
        <v>0.57615894039735094</v>
      </c>
      <c r="I186" s="18"/>
    </row>
    <row r="187" spans="2:9" ht="14.25" customHeight="1" thickBot="1" x14ac:dyDescent="0.25">
      <c r="B187" s="35" t="s">
        <v>160</v>
      </c>
      <c r="C187" s="105">
        <v>5092</v>
      </c>
      <c r="D187" s="105">
        <v>194715</v>
      </c>
      <c r="E187" s="105">
        <v>1113</v>
      </c>
      <c r="F187" s="33">
        <v>-0.26234970302766913</v>
      </c>
      <c r="G187" s="33">
        <v>0.28123889612696906</v>
      </c>
      <c r="H187" s="33">
        <v>0.52049180327868849</v>
      </c>
      <c r="I187" s="18"/>
    </row>
    <row r="188" spans="2:9" ht="14.25" customHeight="1" thickBot="1" x14ac:dyDescent="0.25">
      <c r="B188" s="35" t="s">
        <v>161</v>
      </c>
      <c r="C188" s="105">
        <v>3857</v>
      </c>
      <c r="D188" s="105">
        <v>173225</v>
      </c>
      <c r="E188" s="105">
        <v>1254</v>
      </c>
      <c r="F188" s="33">
        <v>-0.45957685301947598</v>
      </c>
      <c r="G188" s="33">
        <v>0.11048073286279336</v>
      </c>
      <c r="H188" s="33">
        <v>0.45983701979045399</v>
      </c>
      <c r="I188" s="18"/>
    </row>
    <row r="189" spans="2:9" ht="14.25" customHeight="1" thickBot="1" x14ac:dyDescent="0.25">
      <c r="B189" s="35" t="s">
        <v>163</v>
      </c>
      <c r="C189" s="105">
        <v>3470</v>
      </c>
      <c r="D189" s="105">
        <v>151156</v>
      </c>
      <c r="E189" s="105">
        <v>1143</v>
      </c>
      <c r="F189" s="33">
        <v>-0.45051464766429139</v>
      </c>
      <c r="G189" s="33">
        <v>0.355124435200459</v>
      </c>
      <c r="H189" s="33">
        <v>0.5657534246575342</v>
      </c>
      <c r="I189" s="18"/>
    </row>
    <row r="190" spans="2:9" ht="14.25" customHeight="1" thickBot="1" x14ac:dyDescent="0.25">
      <c r="B190" s="32" t="s">
        <v>165</v>
      </c>
      <c r="C190" s="43">
        <v>4992</v>
      </c>
      <c r="D190" s="43">
        <v>201895</v>
      </c>
      <c r="E190" s="43">
        <v>1576</v>
      </c>
      <c r="F190" s="34">
        <v>-0.29181444176478932</v>
      </c>
      <c r="G190" s="34">
        <v>0.28320102709470751</v>
      </c>
      <c r="H190" s="34">
        <v>0.65546218487394958</v>
      </c>
      <c r="I190" s="18"/>
    </row>
    <row r="191" spans="2:9" ht="14.25" customHeight="1" thickBot="1" x14ac:dyDescent="0.25">
      <c r="B191" s="35" t="s">
        <v>170</v>
      </c>
      <c r="C191" s="105">
        <v>4658</v>
      </c>
      <c r="D191" s="105">
        <v>167095</v>
      </c>
      <c r="E191" s="105">
        <v>1568</v>
      </c>
      <c r="F191" s="33">
        <v>-8.5231736056559315E-2</v>
      </c>
      <c r="G191" s="33">
        <v>-0.14184834244922065</v>
      </c>
      <c r="H191" s="33">
        <v>0.4088050314465409</v>
      </c>
      <c r="I191" s="18"/>
    </row>
    <row r="192" spans="2:9" ht="14.25" customHeight="1" thickBot="1" x14ac:dyDescent="0.25">
      <c r="B192" s="35" t="s">
        <v>171</v>
      </c>
      <c r="C192" s="105">
        <v>3387</v>
      </c>
      <c r="D192" s="105">
        <v>133351</v>
      </c>
      <c r="E192" s="105">
        <v>1176</v>
      </c>
      <c r="F192" s="33">
        <v>-0.12185636505055743</v>
      </c>
      <c r="G192" s="33">
        <v>-0.23018617405108963</v>
      </c>
      <c r="H192" s="33">
        <v>-6.2200956937799042E-2</v>
      </c>
      <c r="I192" s="18"/>
    </row>
    <row r="193" spans="2:9" ht="14.25" customHeight="1" thickBot="1" x14ac:dyDescent="0.25">
      <c r="B193" s="35" t="s">
        <v>172</v>
      </c>
      <c r="C193" s="105">
        <v>5299</v>
      </c>
      <c r="D193" s="105">
        <v>167630</v>
      </c>
      <c r="E193" s="105">
        <v>1868</v>
      </c>
      <c r="F193" s="33">
        <v>0.52708933717579254</v>
      </c>
      <c r="G193" s="33">
        <v>0.10898674217364841</v>
      </c>
      <c r="H193" s="33">
        <v>0.63429571303587051</v>
      </c>
      <c r="I193" s="18"/>
    </row>
    <row r="194" spans="2:9" ht="14.25" customHeight="1" thickBot="1" x14ac:dyDescent="0.25">
      <c r="B194" s="32" t="s">
        <v>173</v>
      </c>
      <c r="C194" s="43">
        <v>7116</v>
      </c>
      <c r="D194" s="43">
        <v>241119</v>
      </c>
      <c r="E194" s="43">
        <v>2262</v>
      </c>
      <c r="F194" s="34">
        <v>0.42548076923076922</v>
      </c>
      <c r="G194" s="34">
        <v>0.19427920453701181</v>
      </c>
      <c r="H194" s="34">
        <v>0.43527918781725888</v>
      </c>
      <c r="I194" s="18"/>
    </row>
    <row r="195" spans="2:9" ht="14.25" customHeight="1" thickBot="1" x14ac:dyDescent="0.25">
      <c r="B195" s="35" t="s">
        <v>175</v>
      </c>
      <c r="C195" s="105">
        <v>7280</v>
      </c>
      <c r="D195" s="105">
        <v>205212</v>
      </c>
      <c r="E195" s="105">
        <v>2531</v>
      </c>
      <c r="F195" s="33">
        <v>0.56290253327608419</v>
      </c>
      <c r="G195" s="33">
        <v>0.22811574254166792</v>
      </c>
      <c r="H195" s="33">
        <v>0.61415816326530615</v>
      </c>
      <c r="I195" s="18"/>
    </row>
    <row r="196" spans="2:9" ht="14.25" customHeight="1" thickBot="1" x14ac:dyDescent="0.25">
      <c r="B196" s="35" t="s">
        <v>236</v>
      </c>
      <c r="C196" s="105">
        <v>7641</v>
      </c>
      <c r="D196" s="105">
        <v>210679</v>
      </c>
      <c r="E196" s="105">
        <v>2675</v>
      </c>
      <c r="F196" s="33">
        <v>1.256</v>
      </c>
      <c r="G196" s="104">
        <v>0.57999999999999996</v>
      </c>
      <c r="H196" s="104">
        <v>1.2749999999999999</v>
      </c>
      <c r="I196" s="18"/>
    </row>
    <row r="197" spans="2:9" ht="14.25" customHeight="1" thickBot="1" x14ac:dyDescent="0.25">
      <c r="B197" s="35" t="s">
        <v>245</v>
      </c>
      <c r="C197" s="105">
        <v>6504</v>
      </c>
      <c r="D197" s="105">
        <v>163259</v>
      </c>
      <c r="E197" s="105">
        <v>2196</v>
      </c>
      <c r="F197" s="33">
        <v>0.22700000000000001</v>
      </c>
      <c r="G197" s="104">
        <v>-2.5999999999999999E-2</v>
      </c>
      <c r="H197" s="104">
        <v>0.17599999999999999</v>
      </c>
      <c r="I197" s="18"/>
    </row>
    <row r="198" spans="2:9" ht="14.25" customHeight="1" thickBot="1" x14ac:dyDescent="0.25">
      <c r="B198" s="32" t="s">
        <v>247</v>
      </c>
      <c r="C198" s="43">
        <v>6449</v>
      </c>
      <c r="D198" s="43">
        <v>225536</v>
      </c>
      <c r="E198" s="43">
        <v>2604</v>
      </c>
      <c r="F198" s="34">
        <v>-9.4E-2</v>
      </c>
      <c r="G198" s="34">
        <v>-6.4000000000000001E-2</v>
      </c>
      <c r="H198" s="34">
        <v>0.151</v>
      </c>
      <c r="I198" s="18"/>
    </row>
    <row r="199" spans="2:9" ht="14.25" customHeight="1" thickBot="1" x14ac:dyDescent="0.25">
      <c r="B199" s="35" t="s">
        <v>256</v>
      </c>
      <c r="C199" s="105">
        <f>+'Ej. Hipot. presentados TSJ '!G23</f>
        <v>6410</v>
      </c>
      <c r="D199" s="105">
        <f>+'Monitorios presentados TSJ  '!G23</f>
        <v>239972</v>
      </c>
      <c r="E199" s="105">
        <f>+'Concursos TSJ pers. nat.no emp '!G23</f>
        <v>2812</v>
      </c>
      <c r="F199" s="33">
        <f>+'Ej. Hipot. presentados TSJ '!C45</f>
        <v>-0.11950549450549451</v>
      </c>
      <c r="G199" s="104">
        <f>+'Monitorios presentados TSJ  '!C46</f>
        <v>0.16938580589829055</v>
      </c>
      <c r="H199" s="104">
        <f>+'Concursos TSJ pers. nat.no emp '!C45</f>
        <v>0.1110233109442908</v>
      </c>
      <c r="I199" s="18"/>
    </row>
    <row r="200" spans="2:9" ht="14.25" customHeight="1" thickBot="1" x14ac:dyDescent="0.25">
      <c r="B200" s="35" t="s">
        <v>265</v>
      </c>
      <c r="C200" s="105">
        <f>+'Ej. Hipot. presentados TSJ '!H23</f>
        <v>6242</v>
      </c>
      <c r="D200" s="105">
        <f>+'Monitorios presentados TSJ  '!H23</f>
        <v>217801</v>
      </c>
      <c r="E200" s="105">
        <f>+'Concursos TSJ pers. nat.no emp '!H23</f>
        <v>2927</v>
      </c>
      <c r="F200" s="33">
        <f>+'Ej. Hipot. presentados TSJ '!D45</f>
        <v>-0.18309121842690748</v>
      </c>
      <c r="G200" s="104">
        <f>+'Monitorios presentados TSJ  '!D46</f>
        <v>3.3804982936125577E-2</v>
      </c>
      <c r="H200" s="104">
        <f>+'Concursos TSJ pers. nat.no emp '!D45</f>
        <v>9.4205607476635519E-2</v>
      </c>
      <c r="I200" s="18"/>
    </row>
    <row r="201" spans="2:9" ht="14.25" customHeight="1" thickBot="1" x14ac:dyDescent="0.25">
      <c r="B201" s="35" t="s">
        <v>273</v>
      </c>
      <c r="C201" s="105">
        <f>+'Ej. Hipot. presentados TSJ '!I23</f>
        <v>5637</v>
      </c>
      <c r="D201" s="105">
        <f>+'Monitorios presentados TSJ  '!I23</f>
        <v>206093</v>
      </c>
      <c r="E201" s="105">
        <f>+'Concursos TSJ pers. nat.no emp '!I23</f>
        <v>3318</v>
      </c>
      <c r="F201" s="33">
        <f>+'Ej. Hipot. presentados TSJ '!E45</f>
        <v>-0.13330258302583026</v>
      </c>
      <c r="G201" s="104">
        <f>+'Monitorios presentados TSJ  '!E46</f>
        <v>0.26236838397883117</v>
      </c>
      <c r="H201" s="104">
        <f>+'Concursos TSJ pers. nat.no emp '!E45</f>
        <v>0.51092896174863389</v>
      </c>
      <c r="I201" s="18"/>
    </row>
    <row r="202" spans="2:9" ht="15" customHeight="1" x14ac:dyDescent="0.2">
      <c r="B202" s="21"/>
      <c r="C202" s="16"/>
      <c r="D202" s="16"/>
      <c r="E202" s="22"/>
      <c r="F202" s="17"/>
      <c r="H202" s="18"/>
    </row>
    <row r="203" spans="2:9" ht="14.25" customHeight="1" x14ac:dyDescent="0.2">
      <c r="B203" s="21"/>
      <c r="C203" s="16"/>
      <c r="D203" s="16"/>
      <c r="E203" s="22"/>
      <c r="F203" s="17"/>
      <c r="H203" s="18"/>
    </row>
    <row r="204" spans="2:9" ht="54.95" customHeight="1" x14ac:dyDescent="0.2">
      <c r="C204" s="39" t="s">
        <v>115</v>
      </c>
      <c r="D204" s="39" t="s">
        <v>73</v>
      </c>
      <c r="E204" s="39" t="s">
        <v>123</v>
      </c>
      <c r="F204" s="39" t="s">
        <v>124</v>
      </c>
      <c r="G204" s="39" t="s">
        <v>125</v>
      </c>
      <c r="H204" s="39" t="s">
        <v>126</v>
      </c>
    </row>
    <row r="205" spans="2:9" ht="14.25" customHeight="1" thickBot="1" x14ac:dyDescent="0.25">
      <c r="B205" s="35" t="s">
        <v>94</v>
      </c>
      <c r="C205" s="40">
        <v>19468</v>
      </c>
      <c r="D205" s="36"/>
      <c r="E205" s="40">
        <v>7300</v>
      </c>
      <c r="F205" s="36"/>
      <c r="G205" s="40">
        <v>11238</v>
      </c>
      <c r="H205" s="36"/>
    </row>
    <row r="206" spans="2:9" ht="14.25" customHeight="1" thickBot="1" x14ac:dyDescent="0.25">
      <c r="B206" s="30" t="s">
        <v>98</v>
      </c>
      <c r="C206" s="41">
        <v>18077</v>
      </c>
      <c r="D206" s="33"/>
      <c r="E206" s="41">
        <v>6549</v>
      </c>
      <c r="F206" s="33"/>
      <c r="G206" s="41">
        <v>10527</v>
      </c>
      <c r="H206" s="33"/>
    </row>
    <row r="207" spans="2:9" ht="14.25" customHeight="1" thickBot="1" x14ac:dyDescent="0.25">
      <c r="B207" s="31" t="s">
        <v>101</v>
      </c>
      <c r="C207" s="41">
        <v>12439</v>
      </c>
      <c r="D207" s="33"/>
      <c r="E207" s="41">
        <v>4747</v>
      </c>
      <c r="F207" s="33"/>
      <c r="G207" s="41">
        <v>7147</v>
      </c>
      <c r="H207" s="33"/>
    </row>
    <row r="208" spans="2:9" ht="15" customHeight="1" thickBot="1" x14ac:dyDescent="0.25">
      <c r="B208" s="32" t="s">
        <v>103</v>
      </c>
      <c r="C208" s="43">
        <v>17205</v>
      </c>
      <c r="D208" s="34"/>
      <c r="E208" s="43">
        <v>7215</v>
      </c>
      <c r="F208" s="34"/>
      <c r="G208" s="43">
        <v>9229</v>
      </c>
      <c r="H208" s="34"/>
    </row>
    <row r="209" spans="2:8" ht="15" customHeight="1" thickBot="1" x14ac:dyDescent="0.25">
      <c r="B209" s="35" t="s">
        <v>105</v>
      </c>
      <c r="C209" s="41">
        <v>18485</v>
      </c>
      <c r="D209" s="33">
        <f t="shared" ref="D209:D216" si="13">+(C209-C205)/C205</f>
        <v>-5.0493116909800698E-2</v>
      </c>
      <c r="E209" s="41">
        <v>7716</v>
      </c>
      <c r="F209" s="33">
        <f t="shared" ref="F209:F216" si="14">+(E209-E205)/E205</f>
        <v>5.6986301369863011E-2</v>
      </c>
      <c r="G209" s="41">
        <v>9944</v>
      </c>
      <c r="H209" s="33">
        <f t="shared" ref="H209:H216" si="15">+(G209-G205)/G205</f>
        <v>-0.11514504360206443</v>
      </c>
    </row>
    <row r="210" spans="2:8" ht="15" customHeight="1" thickBot="1" x14ac:dyDescent="0.25">
      <c r="B210" s="30" t="s">
        <v>112</v>
      </c>
      <c r="C210" s="41">
        <v>18749</v>
      </c>
      <c r="D210" s="33">
        <f t="shared" si="13"/>
        <v>3.7174309896553633E-2</v>
      </c>
      <c r="E210" s="41">
        <v>7907</v>
      </c>
      <c r="F210" s="33">
        <f t="shared" si="14"/>
        <v>0.20735990227515652</v>
      </c>
      <c r="G210" s="41">
        <v>9978</v>
      </c>
      <c r="H210" s="33">
        <f t="shared" si="15"/>
        <v>-5.2151610145340553E-2</v>
      </c>
    </row>
    <row r="211" spans="2:8" ht="15" customHeight="1" thickBot="1" x14ac:dyDescent="0.25">
      <c r="B211" s="31" t="s">
        <v>116</v>
      </c>
      <c r="C211" s="41">
        <v>13341</v>
      </c>
      <c r="D211" s="33">
        <f t="shared" si="13"/>
        <v>7.2513867674250346E-2</v>
      </c>
      <c r="E211" s="41">
        <v>5796</v>
      </c>
      <c r="F211" s="33">
        <f t="shared" si="14"/>
        <v>0.22098167263534865</v>
      </c>
      <c r="G211" s="41">
        <v>6849</v>
      </c>
      <c r="H211" s="33">
        <f t="shared" si="15"/>
        <v>-4.1695816426472646E-2</v>
      </c>
    </row>
    <row r="212" spans="2:8" ht="15" customHeight="1" thickBot="1" x14ac:dyDescent="0.25">
      <c r="B212" s="32" t="s">
        <v>120</v>
      </c>
      <c r="C212" s="43">
        <v>17516</v>
      </c>
      <c r="D212" s="34">
        <f t="shared" si="13"/>
        <v>1.8076140656785818E-2</v>
      </c>
      <c r="E212" s="43">
        <v>7458</v>
      </c>
      <c r="F212" s="34">
        <f t="shared" si="14"/>
        <v>3.3679833679833682E-2</v>
      </c>
      <c r="G212" s="43">
        <v>9273</v>
      </c>
      <c r="H212" s="34">
        <f t="shared" si="15"/>
        <v>4.7675804529201428E-3</v>
      </c>
    </row>
    <row r="213" spans="2:8" ht="14.25" customHeight="1" thickBot="1" x14ac:dyDescent="0.25">
      <c r="B213" s="35" t="s">
        <v>122</v>
      </c>
      <c r="C213" s="41">
        <v>18869</v>
      </c>
      <c r="D213" s="33">
        <f t="shared" si="13"/>
        <v>2.0773600216391668E-2</v>
      </c>
      <c r="E213" s="41">
        <v>8178</v>
      </c>
      <c r="F213" s="33">
        <f t="shared" si="14"/>
        <v>5.9875583203732506E-2</v>
      </c>
      <c r="G213" s="41">
        <v>9917</v>
      </c>
      <c r="H213" s="33">
        <f t="shared" si="15"/>
        <v>-2.7152051488334673E-3</v>
      </c>
    </row>
    <row r="214" spans="2:8" ht="14.25" customHeight="1" thickBot="1" x14ac:dyDescent="0.25">
      <c r="B214" s="30" t="s">
        <v>127</v>
      </c>
      <c r="C214" s="41">
        <v>18739</v>
      </c>
      <c r="D214" s="33">
        <f t="shared" si="13"/>
        <v>-5.3336177929489575E-4</v>
      </c>
      <c r="E214" s="41">
        <v>8120</v>
      </c>
      <c r="F214" s="33">
        <f t="shared" si="14"/>
        <v>2.693815606424687E-2</v>
      </c>
      <c r="G214" s="41">
        <v>9858</v>
      </c>
      <c r="H214" s="33">
        <f t="shared" si="15"/>
        <v>-1.2026458208057728E-2</v>
      </c>
    </row>
    <row r="215" spans="2:8" ht="14.25" customHeight="1" thickBot="1" x14ac:dyDescent="0.25">
      <c r="B215" s="31" t="s">
        <v>128</v>
      </c>
      <c r="C215" s="41">
        <v>13135</v>
      </c>
      <c r="D215" s="33">
        <f t="shared" si="13"/>
        <v>-1.5441121355220747E-2</v>
      </c>
      <c r="E215" s="41">
        <v>5670</v>
      </c>
      <c r="F215" s="33">
        <f t="shared" si="14"/>
        <v>-2.1739130434782608E-2</v>
      </c>
      <c r="G215" s="41">
        <v>7040</v>
      </c>
      <c r="H215" s="33">
        <f t="shared" si="15"/>
        <v>2.788728281500949E-2</v>
      </c>
    </row>
    <row r="216" spans="2:8" ht="13.5" customHeight="1" thickBot="1" x14ac:dyDescent="0.25">
      <c r="B216" s="32" t="s">
        <v>130</v>
      </c>
      <c r="C216" s="43">
        <v>16616</v>
      </c>
      <c r="D216" s="34">
        <f t="shared" si="13"/>
        <v>-5.1381593971226304E-2</v>
      </c>
      <c r="E216" s="43">
        <v>7257</v>
      </c>
      <c r="F216" s="34">
        <f t="shared" si="14"/>
        <v>-2.6950925181013677E-2</v>
      </c>
      <c r="G216" s="43">
        <v>8862</v>
      </c>
      <c r="H216" s="34">
        <f t="shared" si="15"/>
        <v>-4.4322225816887738E-2</v>
      </c>
    </row>
    <row r="217" spans="2:8" ht="13.5" customHeight="1" thickBot="1" x14ac:dyDescent="0.25">
      <c r="B217" s="35" t="s">
        <v>131</v>
      </c>
      <c r="C217" s="41">
        <v>16688</v>
      </c>
      <c r="D217" s="33">
        <v>-0.11558641157454025</v>
      </c>
      <c r="E217" s="41">
        <v>6971</v>
      </c>
      <c r="F217" s="33">
        <v>-0.14759109806798729</v>
      </c>
      <c r="G217" s="41">
        <v>9081</v>
      </c>
      <c r="H217" s="33">
        <v>-8.4299687405465368E-2</v>
      </c>
    </row>
    <row r="218" spans="2:8" ht="13.5" customHeight="1" thickBot="1" x14ac:dyDescent="0.25">
      <c r="B218" s="30" t="s">
        <v>133</v>
      </c>
      <c r="C218" s="41">
        <v>18402</v>
      </c>
      <c r="D218" s="33">
        <v>-1.7983883878542078E-2</v>
      </c>
      <c r="E218" s="41">
        <v>7744</v>
      </c>
      <c r="F218" s="33">
        <v>-4.6305418719211823E-2</v>
      </c>
      <c r="G218" s="41">
        <v>9917</v>
      </c>
      <c r="H218" s="33">
        <v>5.9849868127409209E-3</v>
      </c>
    </row>
    <row r="219" spans="2:8" ht="13.5" customHeight="1" thickBot="1" x14ac:dyDescent="0.25">
      <c r="B219" s="31" t="s">
        <v>135</v>
      </c>
      <c r="C219" s="41">
        <v>12148</v>
      </c>
      <c r="D219" s="33">
        <v>-7.5142748382185001E-2</v>
      </c>
      <c r="E219" s="41">
        <v>4999</v>
      </c>
      <c r="F219" s="33">
        <v>-0.11834215167548501</v>
      </c>
      <c r="G219" s="41">
        <v>6688</v>
      </c>
      <c r="H219" s="33">
        <v>-0.05</v>
      </c>
    </row>
    <row r="220" spans="2:8" ht="13.5" customHeight="1" thickBot="1" x14ac:dyDescent="0.25">
      <c r="B220" s="32" t="s">
        <v>136</v>
      </c>
      <c r="C220" s="43">
        <v>15797</v>
      </c>
      <c r="D220" s="34">
        <v>-4.9289841116995664E-2</v>
      </c>
      <c r="E220" s="43">
        <v>6683</v>
      </c>
      <c r="F220" s="34">
        <v>-7.909604519774012E-2</v>
      </c>
      <c r="G220" s="43">
        <v>8505</v>
      </c>
      <c r="H220" s="34">
        <v>-4.0284360189573459E-2</v>
      </c>
    </row>
    <row r="221" spans="2:8" ht="13.5" customHeight="1" thickBot="1" x14ac:dyDescent="0.25">
      <c r="B221" s="35" t="s">
        <v>138</v>
      </c>
      <c r="C221" s="41">
        <v>17055</v>
      </c>
      <c r="D221" s="33">
        <v>2.1991850431447746E-2</v>
      </c>
      <c r="E221" s="41">
        <v>6732</v>
      </c>
      <c r="F221" s="33">
        <v>-3.4284894563190359E-2</v>
      </c>
      <c r="G221" s="41">
        <v>9612</v>
      </c>
      <c r="H221" s="33">
        <v>5.8473736372646183E-2</v>
      </c>
    </row>
    <row r="222" spans="2:8" ht="13.5" customHeight="1" thickBot="1" x14ac:dyDescent="0.25">
      <c r="B222" s="30" t="s">
        <v>139</v>
      </c>
      <c r="C222" s="41">
        <v>16859</v>
      </c>
      <c r="D222" s="33">
        <v>-8.3849581567220957E-2</v>
      </c>
      <c r="E222" s="41">
        <v>6197</v>
      </c>
      <c r="F222" s="33">
        <v>-0.19976756198347106</v>
      </c>
      <c r="G222" s="41">
        <v>9886</v>
      </c>
      <c r="H222" s="33">
        <v>-3.1259453463749116E-3</v>
      </c>
    </row>
    <row r="223" spans="2:8" ht="13.5" customHeight="1" thickBot="1" x14ac:dyDescent="0.25">
      <c r="B223" s="31" t="s">
        <v>140</v>
      </c>
      <c r="C223" s="41">
        <v>11581</v>
      </c>
      <c r="D223" s="33">
        <v>-4.6674349687191308E-2</v>
      </c>
      <c r="E223" s="41">
        <v>4063</v>
      </c>
      <c r="F223" s="33">
        <v>-0.18723744748949789</v>
      </c>
      <c r="G223" s="41">
        <v>6969</v>
      </c>
      <c r="H223" s="33">
        <v>4.201555023923445E-2</v>
      </c>
    </row>
    <row r="224" spans="2:8" ht="13.5" customHeight="1" thickBot="1" x14ac:dyDescent="0.25">
      <c r="B224" s="32" t="s">
        <v>141</v>
      </c>
      <c r="C224" s="43">
        <v>15259</v>
      </c>
      <c r="D224" s="34">
        <v>-3.4057099449262516E-2</v>
      </c>
      <c r="E224" s="43">
        <v>5338</v>
      </c>
      <c r="F224" s="34">
        <v>-0.20125692054466557</v>
      </c>
      <c r="G224" s="43">
        <v>9199</v>
      </c>
      <c r="H224" s="34">
        <v>8.159905937683716E-2</v>
      </c>
    </row>
    <row r="225" spans="2:8" ht="13.5" customHeight="1" thickBot="1" x14ac:dyDescent="0.25">
      <c r="B225" s="35" t="s">
        <v>144</v>
      </c>
      <c r="C225" s="41">
        <v>15907</v>
      </c>
      <c r="D225" s="33">
        <v>-6.7311638815596597E-2</v>
      </c>
      <c r="E225" s="41">
        <v>5371</v>
      </c>
      <c r="F225" s="33">
        <v>-0.20216874628639334</v>
      </c>
      <c r="G225" s="41">
        <v>9719</v>
      </c>
      <c r="H225" s="33">
        <v>1.1131918435289222E-2</v>
      </c>
    </row>
    <row r="226" spans="2:8" ht="13.5" customHeight="1" thickBot="1" x14ac:dyDescent="0.25">
      <c r="B226" s="30" t="s">
        <v>145</v>
      </c>
      <c r="C226" s="41">
        <v>17152</v>
      </c>
      <c r="D226" s="33">
        <v>1.7379441247998104E-2</v>
      </c>
      <c r="E226" s="41">
        <v>5672</v>
      </c>
      <c r="F226" s="33">
        <v>-8.4718412134903984E-2</v>
      </c>
      <c r="G226" s="41">
        <v>10491</v>
      </c>
      <c r="H226" s="33">
        <v>6.1197653247015982E-2</v>
      </c>
    </row>
    <row r="227" spans="2:8" ht="13.5" customHeight="1" thickBot="1" x14ac:dyDescent="0.25">
      <c r="B227" s="31" t="s">
        <v>146</v>
      </c>
      <c r="C227" s="41">
        <v>11547</v>
      </c>
      <c r="D227" s="33">
        <v>-2.9358431914342457E-3</v>
      </c>
      <c r="E227" s="41">
        <v>3404</v>
      </c>
      <c r="F227" s="33">
        <v>-0.16219542210189516</v>
      </c>
      <c r="G227" s="41">
        <v>7518</v>
      </c>
      <c r="H227" s="33">
        <v>7.8777442961687469E-2</v>
      </c>
    </row>
    <row r="228" spans="2:8" ht="13.5" customHeight="1" thickBot="1" x14ac:dyDescent="0.25">
      <c r="B228" s="32" t="s">
        <v>156</v>
      </c>
      <c r="C228" s="43">
        <v>15065</v>
      </c>
      <c r="D228" s="34">
        <v>-1.2713808244314831E-2</v>
      </c>
      <c r="E228" s="43">
        <v>4498</v>
      </c>
      <c r="F228" s="34">
        <v>-0.15736230798051704</v>
      </c>
      <c r="G228" s="43">
        <v>9557</v>
      </c>
      <c r="H228" s="34">
        <v>3.8917273616697466E-2</v>
      </c>
    </row>
    <row r="229" spans="2:8" ht="13.5" customHeight="1" thickBot="1" x14ac:dyDescent="0.25">
      <c r="B229" s="35" t="s">
        <v>160</v>
      </c>
      <c r="C229" s="105">
        <v>15544</v>
      </c>
      <c r="D229" s="33">
        <v>-2.2820142075815678E-2</v>
      </c>
      <c r="E229" s="105">
        <v>4351</v>
      </c>
      <c r="F229" s="33">
        <v>-0.18990876931670081</v>
      </c>
      <c r="G229" s="105">
        <v>10304</v>
      </c>
      <c r="H229" s="33">
        <v>6.0191377713756558E-2</v>
      </c>
    </row>
    <row r="230" spans="2:8" ht="13.5" customHeight="1" thickBot="1" x14ac:dyDescent="0.25">
      <c r="B230" s="35" t="s">
        <v>161</v>
      </c>
      <c r="C230" s="105">
        <v>14677</v>
      </c>
      <c r="D230" s="33">
        <v>-0.14429804104477612</v>
      </c>
      <c r="E230" s="105">
        <v>3812</v>
      </c>
      <c r="F230" s="33">
        <v>-0.32792665726375175</v>
      </c>
      <c r="G230" s="105">
        <v>9896</v>
      </c>
      <c r="H230" s="33">
        <v>-5.67152797636069E-2</v>
      </c>
    </row>
    <row r="231" spans="2:8" ht="13.5" customHeight="1" thickBot="1" x14ac:dyDescent="0.25">
      <c r="B231" s="35" t="s">
        <v>163</v>
      </c>
      <c r="C231" s="105">
        <v>10173</v>
      </c>
      <c r="D231" s="33">
        <v>-0.1189919459599896</v>
      </c>
      <c r="E231" s="105">
        <v>2527</v>
      </c>
      <c r="F231" s="33">
        <v>-0.25763807285546414</v>
      </c>
      <c r="G231" s="105">
        <v>6957</v>
      </c>
      <c r="H231" s="33">
        <v>-7.4620909816440539E-2</v>
      </c>
    </row>
    <row r="232" spans="2:8" ht="13.5" customHeight="1" thickBot="1" x14ac:dyDescent="0.25">
      <c r="B232" s="32" t="s">
        <v>165</v>
      </c>
      <c r="C232" s="43">
        <v>13612</v>
      </c>
      <c r="D232" s="34">
        <v>-9.6448722203783602E-2</v>
      </c>
      <c r="E232" s="43">
        <v>3503</v>
      </c>
      <c r="F232" s="34">
        <v>-0.22120942641173855</v>
      </c>
      <c r="G232" s="43">
        <v>9310</v>
      </c>
      <c r="H232" s="34">
        <v>-2.584493041749503E-2</v>
      </c>
    </row>
    <row r="233" spans="2:8" ht="13.5" customHeight="1" thickBot="1" x14ac:dyDescent="0.25">
      <c r="B233" s="35" t="s">
        <v>170</v>
      </c>
      <c r="C233" s="105">
        <v>9665</v>
      </c>
      <c r="D233" s="33">
        <v>-0.37821667524446734</v>
      </c>
      <c r="E233" s="105">
        <v>2392</v>
      </c>
      <c r="F233" s="33">
        <v>-0.45024132383360149</v>
      </c>
      <c r="G233" s="105">
        <v>6896</v>
      </c>
      <c r="H233" s="33">
        <v>-0.33074534161490682</v>
      </c>
    </row>
    <row r="234" spans="2:8" ht="13.5" customHeight="1" thickBot="1" x14ac:dyDescent="0.25">
      <c r="B234" s="35" t="s">
        <v>171</v>
      </c>
      <c r="C234" s="105">
        <v>1383</v>
      </c>
      <c r="D234" s="33">
        <v>-0.90577093411460108</v>
      </c>
      <c r="E234" s="105">
        <v>300</v>
      </c>
      <c r="F234" s="33">
        <v>-0.92130115424973769</v>
      </c>
      <c r="G234" s="105">
        <v>1013</v>
      </c>
      <c r="H234" s="33">
        <v>-0.89763540824575583</v>
      </c>
    </row>
    <row r="235" spans="2:8" ht="13.5" customHeight="1" thickBot="1" x14ac:dyDescent="0.25">
      <c r="B235" s="35" t="s">
        <v>172</v>
      </c>
      <c r="C235" s="105">
        <v>7096</v>
      </c>
      <c r="D235" s="33">
        <v>-0.30246731544283889</v>
      </c>
      <c r="E235" s="105">
        <v>1564</v>
      </c>
      <c r="F235" s="33">
        <v>-0.38108428967154728</v>
      </c>
      <c r="G235" s="105">
        <v>5190</v>
      </c>
      <c r="H235" s="33">
        <v>-0.2539887882708064</v>
      </c>
    </row>
    <row r="236" spans="2:8" ht="13.5" customHeight="1" thickBot="1" x14ac:dyDescent="0.25">
      <c r="B236" s="32" t="s">
        <v>173</v>
      </c>
      <c r="C236" s="43">
        <v>11262</v>
      </c>
      <c r="D236" s="34">
        <v>-0.17264178665883045</v>
      </c>
      <c r="E236" s="43">
        <v>2659</v>
      </c>
      <c r="F236" s="34">
        <v>-0.24093634027976021</v>
      </c>
      <c r="G236" s="43">
        <v>8046</v>
      </c>
      <c r="H236" s="34">
        <v>-0.13576799140708914</v>
      </c>
    </row>
    <row r="237" spans="2:8" ht="13.5" customHeight="1" thickBot="1" x14ac:dyDescent="0.25">
      <c r="B237" s="35" t="s">
        <v>175</v>
      </c>
      <c r="C237" s="105">
        <v>10965</v>
      </c>
      <c r="D237" s="33">
        <v>0.13409208484221419</v>
      </c>
      <c r="E237" s="105">
        <v>2548</v>
      </c>
      <c r="F237" s="33">
        <v>6.5217391304347824E-2</v>
      </c>
      <c r="G237" s="105">
        <v>7866</v>
      </c>
      <c r="H237" s="33">
        <v>0.14008120649651973</v>
      </c>
    </row>
    <row r="238" spans="2:8" ht="13.5" customHeight="1" x14ac:dyDescent="0.2">
      <c r="B238" s="35" t="s">
        <v>236</v>
      </c>
      <c r="C238" s="105">
        <v>11574</v>
      </c>
      <c r="D238" s="104">
        <v>7.3689999999999998</v>
      </c>
      <c r="E238" s="105">
        <v>2849</v>
      </c>
      <c r="F238" s="104">
        <v>8.4969999999999999</v>
      </c>
      <c r="G238" s="105">
        <v>8031</v>
      </c>
      <c r="H238" s="104">
        <v>6.9279999999999999</v>
      </c>
    </row>
    <row r="239" spans="2:8" ht="13.5" customHeight="1" x14ac:dyDescent="0.2">
      <c r="B239" s="35" t="s">
        <v>245</v>
      </c>
      <c r="C239" s="105">
        <v>8659</v>
      </c>
      <c r="D239" s="104">
        <v>0.22</v>
      </c>
      <c r="E239" s="105">
        <v>2203</v>
      </c>
      <c r="F239" s="104">
        <v>0.40899999999999997</v>
      </c>
      <c r="G239" s="105">
        <v>5999</v>
      </c>
      <c r="H239" s="104">
        <v>0.156</v>
      </c>
    </row>
    <row r="240" spans="2:8" ht="13.5" customHeight="1" thickBot="1" x14ac:dyDescent="0.25">
      <c r="B240" s="32" t="s">
        <v>247</v>
      </c>
      <c r="C240" s="43">
        <v>10161</v>
      </c>
      <c r="D240" s="34">
        <v>-9.8000000000000004E-2</v>
      </c>
      <c r="E240" s="43">
        <v>2503</v>
      </c>
      <c r="F240" s="34">
        <v>-5.8999999999999997E-2</v>
      </c>
      <c r="G240" s="43">
        <v>7097</v>
      </c>
      <c r="H240" s="34">
        <v>-0.11799999999999999</v>
      </c>
    </row>
    <row r="241" spans="2:8" ht="13.5" customHeight="1" thickBot="1" x14ac:dyDescent="0.25">
      <c r="B241" s="35" t="s">
        <v>256</v>
      </c>
      <c r="C241" s="105">
        <f>+'Lanzamientos practic. total TSJ'!G23</f>
        <v>11072</v>
      </c>
      <c r="D241" s="33">
        <f>+'Lanzamientos practic. total TSJ'!C47</f>
        <v>9.7583219334245325E-3</v>
      </c>
      <c r="E241" s="105">
        <f>+'Lanzamientos E.hipotecaria TSJ'!G23</f>
        <v>2755</v>
      </c>
      <c r="F241" s="104">
        <f>+'Lanzamientos E.hipotecaria TSJ'!C47</f>
        <v>8.1240188383045531E-2</v>
      </c>
      <c r="G241" s="105">
        <f>+'Lanzamientos L.A.U  TSJ'!G23</f>
        <v>7625</v>
      </c>
      <c r="H241" s="104">
        <f>+'Lanzamientos L.A.U  TSJ'!C47</f>
        <v>-3.0638189677091279E-2</v>
      </c>
    </row>
    <row r="242" spans="2:8" ht="13.5" customHeight="1" x14ac:dyDescent="0.2">
      <c r="B242" s="35" t="s">
        <v>265</v>
      </c>
      <c r="C242" s="105">
        <f>+'Lanzamientos practic. total TSJ'!H23</f>
        <v>10816</v>
      </c>
      <c r="D242" s="104">
        <f>+'Lanzamientos practic. total TSJ'!D47</f>
        <v>-6.5491619146362534E-2</v>
      </c>
      <c r="E242" s="105">
        <f>+'Lanzamientos E.hipotecaria TSJ'!H23</f>
        <v>2377</v>
      </c>
      <c r="F242" s="104">
        <f>+'Lanzamientos E.hipotecaria TSJ'!D47</f>
        <v>-0.16567216567216567</v>
      </c>
      <c r="G242" s="105">
        <f>+'Lanzamientos L.A.U  TSJ'!H23</f>
        <v>7871</v>
      </c>
      <c r="H242" s="104">
        <f>+'Lanzamientos L.A.U  TSJ'!D47</f>
        <v>-1.9922799153281035E-2</v>
      </c>
    </row>
    <row r="243" spans="2:8" ht="13.5" customHeight="1" x14ac:dyDescent="0.2">
      <c r="B243" s="35" t="s">
        <v>273</v>
      </c>
      <c r="C243" s="105">
        <f>+'Lanzamientos practic. total TSJ'!I23</f>
        <v>7397</v>
      </c>
      <c r="D243" s="104">
        <f>+'Lanzamientos practic. total TSJ'!E47</f>
        <v>-0.14574431227624438</v>
      </c>
      <c r="E243" s="105">
        <f>+'Lanzamientos E.hipotecaria TSJ'!I23</f>
        <v>1530</v>
      </c>
      <c r="F243" s="104">
        <f>+'Lanzamientos E.hipotecaria TSJ'!E47</f>
        <v>-0.30549251021334545</v>
      </c>
      <c r="G243" s="105">
        <f>+'Lanzamientos L.A.U  TSJ'!I23</f>
        <v>5455</v>
      </c>
      <c r="H243" s="104">
        <f>+'Lanzamientos L.A.U  TSJ'!E47</f>
        <v>-9.0681780296716114E-2</v>
      </c>
    </row>
    <row r="244" spans="2:8" ht="38.25" customHeight="1" x14ac:dyDescent="0.2"/>
    <row r="245" spans="2:8" ht="51" customHeight="1" x14ac:dyDescent="0.2">
      <c r="B245" s="10"/>
      <c r="C245" s="11"/>
      <c r="D245" s="11"/>
      <c r="E245" s="11"/>
      <c r="F245" s="11"/>
    </row>
    <row r="247" spans="2:8" ht="65.099999999999994" customHeight="1" thickBot="1" x14ac:dyDescent="0.25">
      <c r="C247" s="39" t="s">
        <v>40</v>
      </c>
      <c r="D247" s="39" t="s">
        <v>92</v>
      </c>
      <c r="E247" s="39" t="s">
        <v>119</v>
      </c>
      <c r="F247" s="39" t="s">
        <v>118</v>
      </c>
    </row>
    <row r="248" spans="2:8" ht="14.25" customHeight="1" thickBot="1" x14ac:dyDescent="0.25">
      <c r="B248" s="35" t="s">
        <v>4</v>
      </c>
      <c r="C248" s="40">
        <v>5614</v>
      </c>
      <c r="D248" s="40">
        <v>4142</v>
      </c>
      <c r="E248" s="33"/>
      <c r="F248" s="33"/>
    </row>
    <row r="249" spans="2:8" ht="14.25" customHeight="1" thickBot="1" x14ac:dyDescent="0.25">
      <c r="B249" s="30" t="s">
        <v>5</v>
      </c>
      <c r="C249" s="41">
        <v>8316</v>
      </c>
      <c r="D249" s="41">
        <v>4819</v>
      </c>
      <c r="E249" s="33"/>
      <c r="F249" s="33"/>
    </row>
    <row r="250" spans="2:8" ht="14.25" customHeight="1" thickBot="1" x14ac:dyDescent="0.25">
      <c r="B250" s="31" t="s">
        <v>6</v>
      </c>
      <c r="C250" s="41">
        <v>5790</v>
      </c>
      <c r="D250" s="41">
        <v>3489</v>
      </c>
      <c r="E250" s="33"/>
      <c r="F250" s="33"/>
    </row>
    <row r="251" spans="2:8" ht="14.25" customHeight="1" thickBot="1" x14ac:dyDescent="0.25">
      <c r="B251" s="32" t="s">
        <v>27</v>
      </c>
      <c r="C251" s="43">
        <v>7531</v>
      </c>
      <c r="D251" s="43">
        <v>4983</v>
      </c>
      <c r="E251" s="34"/>
      <c r="F251" s="34"/>
    </row>
    <row r="252" spans="2:8" ht="14.25" customHeight="1" thickBot="1" x14ac:dyDescent="0.25">
      <c r="B252" s="35" t="s">
        <v>28</v>
      </c>
      <c r="C252" s="41">
        <v>8855</v>
      </c>
      <c r="D252" s="41">
        <v>5602</v>
      </c>
      <c r="E252" s="33">
        <v>0.57730673316708225</v>
      </c>
      <c r="F252" s="33">
        <v>0.35248672139063253</v>
      </c>
    </row>
    <row r="253" spans="2:8" ht="14.25" customHeight="1" thickBot="1" x14ac:dyDescent="0.25">
      <c r="B253" s="30" t="s">
        <v>30</v>
      </c>
      <c r="C253" s="41">
        <v>9777</v>
      </c>
      <c r="D253" s="41">
        <v>6200</v>
      </c>
      <c r="E253" s="33">
        <v>0.17568542568542569</v>
      </c>
      <c r="F253" s="33">
        <v>0.28657397800373524</v>
      </c>
    </row>
    <row r="254" spans="2:8" ht="14.25" customHeight="1" thickBot="1" x14ac:dyDescent="0.25">
      <c r="B254" s="31" t="s">
        <v>33</v>
      </c>
      <c r="C254" s="41">
        <v>7334</v>
      </c>
      <c r="D254" s="41">
        <v>4631</v>
      </c>
      <c r="E254" s="33">
        <v>0.26666666666666666</v>
      </c>
      <c r="F254" s="33">
        <v>0.32731441673832046</v>
      </c>
    </row>
    <row r="255" spans="2:8" ht="14.25" customHeight="1" thickBot="1" x14ac:dyDescent="0.25">
      <c r="B255" s="32" t="s">
        <v>35</v>
      </c>
      <c r="C255" s="43">
        <v>9456</v>
      </c>
      <c r="D255" s="43">
        <v>6060</v>
      </c>
      <c r="E255" s="34">
        <v>0.25561014473509497</v>
      </c>
      <c r="F255" s="34">
        <v>0.21613485851896447</v>
      </c>
    </row>
    <row r="256" spans="2:8" ht="14.25" customHeight="1" thickBot="1" x14ac:dyDescent="0.25">
      <c r="B256" s="35" t="s">
        <v>37</v>
      </c>
      <c r="C256" s="40">
        <v>11824</v>
      </c>
      <c r="D256" s="40">
        <v>7352</v>
      </c>
      <c r="E256" s="33">
        <v>0.33529079616036139</v>
      </c>
      <c r="F256" s="33">
        <v>0.31238843270260619</v>
      </c>
    </row>
    <row r="257" spans="2:6" ht="14.25" customHeight="1" thickBot="1" x14ac:dyDescent="0.25">
      <c r="B257" s="30" t="s">
        <v>44</v>
      </c>
      <c r="C257" s="41">
        <v>13580</v>
      </c>
      <c r="D257" s="41">
        <v>9604</v>
      </c>
      <c r="E257" s="33">
        <v>0.38897412294159761</v>
      </c>
      <c r="F257" s="33">
        <v>0.54903225806451617</v>
      </c>
    </row>
    <row r="258" spans="2:6" ht="14.25" customHeight="1" thickBot="1" x14ac:dyDescent="0.25">
      <c r="B258" s="31" t="s">
        <v>56</v>
      </c>
      <c r="C258" s="41">
        <v>10011</v>
      </c>
      <c r="D258" s="41">
        <v>6363</v>
      </c>
      <c r="E258" s="33">
        <v>0.36501227161167166</v>
      </c>
      <c r="F258" s="33">
        <v>0.37400129561649753</v>
      </c>
    </row>
    <row r="259" spans="2:6" ht="14.25" customHeight="1" thickBot="1" x14ac:dyDescent="0.25">
      <c r="B259" s="32" t="s">
        <v>58</v>
      </c>
      <c r="C259" s="43">
        <v>13812</v>
      </c>
      <c r="D259" s="43">
        <v>9370</v>
      </c>
      <c r="E259" s="34">
        <v>0.46065989847715738</v>
      </c>
      <c r="F259" s="34">
        <v>0.54620462046204621</v>
      </c>
    </row>
    <row r="260" spans="2:6" ht="14.25" customHeight="1" thickBot="1" x14ac:dyDescent="0.25">
      <c r="B260" s="35" t="s">
        <v>60</v>
      </c>
      <c r="C260" s="41">
        <v>16932</v>
      </c>
      <c r="D260" s="41">
        <v>10523</v>
      </c>
      <c r="E260" s="33">
        <v>0.43200270635994586</v>
      </c>
      <c r="F260" s="33">
        <v>0.43131120783460281</v>
      </c>
    </row>
    <row r="261" spans="2:6" ht="14.25" customHeight="1" thickBot="1" x14ac:dyDescent="0.25">
      <c r="B261" s="30" t="s">
        <v>62</v>
      </c>
      <c r="C261" s="41">
        <v>17376</v>
      </c>
      <c r="D261" s="41">
        <v>12077</v>
      </c>
      <c r="E261" s="33">
        <v>0.27952871870397644</v>
      </c>
      <c r="F261" s="33">
        <v>0.257496876301541</v>
      </c>
    </row>
    <row r="262" spans="2:6" ht="14.25" customHeight="1" thickBot="1" x14ac:dyDescent="0.25">
      <c r="B262" s="31" t="s">
        <v>64</v>
      </c>
      <c r="C262" s="41">
        <v>11502</v>
      </c>
      <c r="D262" s="41">
        <v>7659</v>
      </c>
      <c r="E262" s="33">
        <v>0.14893617021276595</v>
      </c>
      <c r="F262" s="33">
        <v>0.20367751060820369</v>
      </c>
    </row>
    <row r="263" spans="2:6" ht="14.25" customHeight="1" thickBot="1" x14ac:dyDescent="0.25">
      <c r="B263" s="32" t="s">
        <v>71</v>
      </c>
      <c r="C263" s="43">
        <v>16311</v>
      </c>
      <c r="D263" s="43">
        <v>10481</v>
      </c>
      <c r="E263" s="34">
        <v>0.18092962641181581</v>
      </c>
      <c r="F263" s="34">
        <v>0.11856990394877268</v>
      </c>
    </row>
    <row r="264" spans="2:6" ht="14.25" customHeight="1" thickBot="1" x14ac:dyDescent="0.25">
      <c r="B264" s="35" t="s">
        <v>74</v>
      </c>
      <c r="C264" s="40">
        <v>19620</v>
      </c>
      <c r="D264" s="40">
        <v>13130</v>
      </c>
      <c r="E264" s="33">
        <v>0.15875265768958186</v>
      </c>
      <c r="F264" s="33">
        <v>0.24774303905730305</v>
      </c>
    </row>
    <row r="265" spans="2:6" ht="14.25" customHeight="1" thickBot="1" x14ac:dyDescent="0.25">
      <c r="B265" s="30" t="s">
        <v>81</v>
      </c>
      <c r="C265" s="41">
        <v>19815</v>
      </c>
      <c r="D265" s="41">
        <v>13874</v>
      </c>
      <c r="E265" s="33">
        <v>0.14036602209944751</v>
      </c>
      <c r="F265" s="33">
        <v>0.14879523060362673</v>
      </c>
    </row>
    <row r="266" spans="2:6" ht="14.25" customHeight="1" thickBot="1" x14ac:dyDescent="0.25">
      <c r="B266" s="31" t="s">
        <v>87</v>
      </c>
      <c r="C266" s="41">
        <v>12610</v>
      </c>
      <c r="D266" s="41">
        <v>8166</v>
      </c>
      <c r="E266" s="33">
        <v>9.6331072856894448E-2</v>
      </c>
      <c r="F266" s="33">
        <v>6.6196631414022725E-2</v>
      </c>
    </row>
    <row r="267" spans="2:6" ht="14.25" customHeight="1" thickBot="1" x14ac:dyDescent="0.25">
      <c r="B267" s="32" t="s">
        <v>89</v>
      </c>
      <c r="C267" s="43">
        <v>18212</v>
      </c>
      <c r="D267" s="43">
        <v>11238</v>
      </c>
      <c r="E267" s="34">
        <v>0.11654711544356569</v>
      </c>
      <c r="F267" s="34">
        <v>7.222593264001527E-2</v>
      </c>
    </row>
    <row r="268" spans="2:6" ht="14.25" customHeight="1" thickBot="1" x14ac:dyDescent="0.25">
      <c r="B268" s="35" t="s">
        <v>94</v>
      </c>
      <c r="C268" s="41">
        <v>16521</v>
      </c>
      <c r="D268" s="41">
        <v>10074</v>
      </c>
      <c r="E268" s="33">
        <v>-0.15795107033639144</v>
      </c>
      <c r="F268" s="33">
        <v>-0.23274942878903274</v>
      </c>
    </row>
    <row r="269" spans="2:6" ht="14.25" customHeight="1" thickBot="1" x14ac:dyDescent="0.25">
      <c r="B269" s="30" t="s">
        <v>98</v>
      </c>
      <c r="C269" s="41">
        <v>16743</v>
      </c>
      <c r="D269" s="41">
        <v>10683</v>
      </c>
      <c r="E269" s="33">
        <v>-0.15503406510219531</v>
      </c>
      <c r="F269" s="33">
        <v>-0.22999855845466341</v>
      </c>
    </row>
    <row r="270" spans="2:6" ht="14.25" customHeight="1" thickBot="1" x14ac:dyDescent="0.25">
      <c r="B270" s="31" t="s">
        <v>101</v>
      </c>
      <c r="C270" s="41">
        <v>14076</v>
      </c>
      <c r="D270" s="41">
        <v>7364</v>
      </c>
      <c r="E270" s="44">
        <v>-5.1546391752577319E-3</v>
      </c>
      <c r="F270" s="44">
        <v>-0.2047514082782268</v>
      </c>
    </row>
    <row r="271" spans="2:6" ht="14.25" customHeight="1" thickBot="1" x14ac:dyDescent="0.25">
      <c r="B271" s="32" t="s">
        <v>103</v>
      </c>
      <c r="C271" s="43">
        <v>17842</v>
      </c>
      <c r="D271" s="43">
        <v>11085</v>
      </c>
      <c r="E271" s="45">
        <v>-0.13935866461673621</v>
      </c>
      <c r="F271" s="45">
        <v>-0.10847125823100195</v>
      </c>
    </row>
    <row r="272" spans="2:6" ht="14.25" customHeight="1" thickBot="1" x14ac:dyDescent="0.25">
      <c r="B272" s="35" t="s">
        <v>105</v>
      </c>
      <c r="C272" s="40">
        <v>18412</v>
      </c>
      <c r="D272" s="40">
        <v>12018</v>
      </c>
      <c r="E272" s="44">
        <v>-8.5951213606924523E-3</v>
      </c>
      <c r="F272" s="44">
        <v>8.3184435179670432E-2</v>
      </c>
    </row>
    <row r="273" spans="2:6" ht="14.25" customHeight="1" thickBot="1" x14ac:dyDescent="0.25">
      <c r="B273" s="30" t="s">
        <v>112</v>
      </c>
      <c r="C273" s="41">
        <v>18876</v>
      </c>
      <c r="D273" s="41">
        <v>12239</v>
      </c>
      <c r="E273" s="44">
        <v>8.8992414740488562E-3</v>
      </c>
      <c r="F273" s="44">
        <v>3.2949546007675745E-2</v>
      </c>
    </row>
    <row r="274" spans="2:6" ht="14.25" customHeight="1" thickBot="1" x14ac:dyDescent="0.25">
      <c r="B274" s="31" t="s">
        <v>116</v>
      </c>
      <c r="C274" s="41">
        <v>13342</v>
      </c>
      <c r="D274" s="41">
        <v>8851</v>
      </c>
      <c r="E274" s="33">
        <v>-5.2145495879511228E-2</v>
      </c>
      <c r="F274" s="33">
        <v>0.20192829983704508</v>
      </c>
    </row>
    <row r="275" spans="2:6" ht="14.25" customHeight="1" thickBot="1" x14ac:dyDescent="0.25">
      <c r="B275" s="32" t="s">
        <v>120</v>
      </c>
      <c r="C275" s="43">
        <v>18603</v>
      </c>
      <c r="D275" s="43">
        <v>12190</v>
      </c>
      <c r="E275" s="34">
        <v>4.2652169039345364E-2</v>
      </c>
      <c r="F275" s="34">
        <v>9.9684258006314835E-2</v>
      </c>
    </row>
    <row r="276" spans="2:6" ht="14.25" customHeight="1" thickBot="1" x14ac:dyDescent="0.25">
      <c r="B276" s="35" t="s">
        <v>122</v>
      </c>
      <c r="C276" s="41">
        <v>19261</v>
      </c>
      <c r="D276" s="41">
        <v>11907</v>
      </c>
      <c r="E276" s="33">
        <v>4.6111231805344342E-2</v>
      </c>
      <c r="F276" s="33">
        <v>-9.2361457813280087E-3</v>
      </c>
    </row>
    <row r="277" spans="2:6" ht="14.25" customHeight="1" thickBot="1" x14ac:dyDescent="0.25">
      <c r="B277" s="30" t="s">
        <v>127</v>
      </c>
      <c r="C277" s="41">
        <v>18378</v>
      </c>
      <c r="D277" s="41">
        <v>11948</v>
      </c>
      <c r="E277" s="33">
        <v>-2.6382708200890018E-2</v>
      </c>
      <c r="F277" s="33">
        <v>-2.3776452324536318E-2</v>
      </c>
    </row>
    <row r="278" spans="2:6" ht="14.25" customHeight="1" thickBot="1" x14ac:dyDescent="0.25">
      <c r="B278" s="31" t="s">
        <v>128</v>
      </c>
      <c r="C278" s="41">
        <v>14071</v>
      </c>
      <c r="D278" s="41">
        <v>8064</v>
      </c>
      <c r="E278" s="33">
        <v>5.4639484335182134E-2</v>
      </c>
      <c r="F278" s="33">
        <v>-8.8916506609422657E-2</v>
      </c>
    </row>
    <row r="279" spans="2:6" ht="14.25" customHeight="1" thickBot="1" x14ac:dyDescent="0.25">
      <c r="B279" s="32" t="s">
        <v>130</v>
      </c>
      <c r="C279" s="43">
        <v>17921</v>
      </c>
      <c r="D279" s="43">
        <v>10563</v>
      </c>
      <c r="E279" s="34">
        <v>-3.6660753641885716E-2</v>
      </c>
      <c r="F279" s="34">
        <v>-0.13347005742411813</v>
      </c>
    </row>
    <row r="280" spans="2:6" ht="14.25" customHeight="1" thickBot="1" x14ac:dyDescent="0.25">
      <c r="B280" s="35" t="s">
        <v>131</v>
      </c>
      <c r="C280" s="40">
        <v>17386</v>
      </c>
      <c r="D280" s="40">
        <v>10550</v>
      </c>
      <c r="E280" s="33">
        <v>-9.7346970562276106E-2</v>
      </c>
      <c r="F280" s="33">
        <v>-0.1139665742840346</v>
      </c>
    </row>
    <row r="281" spans="2:6" ht="14.25" customHeight="1" thickBot="1" x14ac:dyDescent="0.25">
      <c r="B281" s="30" t="s">
        <v>133</v>
      </c>
      <c r="C281" s="41">
        <v>19461</v>
      </c>
      <c r="D281" s="41">
        <v>11843</v>
      </c>
      <c r="E281" s="33">
        <v>5.8929154423767546E-2</v>
      </c>
      <c r="F281" s="33">
        <v>-8.7880816873116847E-3</v>
      </c>
    </row>
    <row r="282" spans="2:6" ht="14.25" customHeight="1" thickBot="1" x14ac:dyDescent="0.25">
      <c r="B282" s="31" t="s">
        <v>135</v>
      </c>
      <c r="C282" s="41">
        <v>12918</v>
      </c>
      <c r="D282" s="41">
        <v>7676</v>
      </c>
      <c r="E282" s="33">
        <v>-8.1941581977116054E-2</v>
      </c>
      <c r="F282" s="33">
        <v>-4.8115079365079368E-2</v>
      </c>
    </row>
    <row r="283" spans="2:6" ht="14.25" customHeight="1" thickBot="1" x14ac:dyDescent="0.25">
      <c r="B283" s="32" t="s">
        <v>136</v>
      </c>
      <c r="C283" s="43">
        <v>17265</v>
      </c>
      <c r="D283" s="43">
        <v>10410</v>
      </c>
      <c r="E283" s="34">
        <v>-3.6605100161821329E-2</v>
      </c>
      <c r="F283" s="34">
        <v>-1.4484521442771939E-2</v>
      </c>
    </row>
    <row r="284" spans="2:6" ht="14.25" customHeight="1" thickBot="1" x14ac:dyDescent="0.25">
      <c r="B284" s="35" t="s">
        <v>138</v>
      </c>
      <c r="C284" s="41">
        <v>19926</v>
      </c>
      <c r="D284" s="41">
        <v>11758</v>
      </c>
      <c r="E284" s="33">
        <v>0.14609455884044634</v>
      </c>
      <c r="F284" s="33">
        <v>0.11450236966824645</v>
      </c>
    </row>
    <row r="285" spans="2:6" ht="14.25" customHeight="1" thickBot="1" x14ac:dyDescent="0.25">
      <c r="B285" s="30" t="s">
        <v>139</v>
      </c>
      <c r="C285" s="41">
        <v>19141</v>
      </c>
      <c r="D285" s="41">
        <v>11921</v>
      </c>
      <c r="E285" s="33">
        <v>-1.6443142695647707E-2</v>
      </c>
      <c r="F285" s="33">
        <v>6.5861690450054883E-3</v>
      </c>
    </row>
    <row r="286" spans="2:6" ht="14.25" customHeight="1" thickBot="1" x14ac:dyDescent="0.25">
      <c r="B286" s="31" t="s">
        <v>140</v>
      </c>
      <c r="C286" s="41">
        <v>12840</v>
      </c>
      <c r="D286" s="41">
        <v>8025</v>
      </c>
      <c r="E286" s="33">
        <v>-6.0380863910822107E-3</v>
      </c>
      <c r="F286" s="33">
        <v>4.5466388744137574E-2</v>
      </c>
    </row>
    <row r="287" spans="2:6" ht="14.25" customHeight="1" thickBot="1" x14ac:dyDescent="0.25">
      <c r="B287" s="32" t="s">
        <v>141</v>
      </c>
      <c r="C287" s="43">
        <v>17786</v>
      </c>
      <c r="D287" s="43">
        <v>10220</v>
      </c>
      <c r="E287" s="34">
        <v>3.017665797856936E-2</v>
      </c>
      <c r="F287" s="34">
        <v>-1.8251681075888569E-2</v>
      </c>
    </row>
    <row r="288" spans="2:6" ht="14.25" customHeight="1" thickBot="1" x14ac:dyDescent="0.25">
      <c r="B288" s="35" t="s">
        <v>144</v>
      </c>
      <c r="C288" s="40">
        <v>18859</v>
      </c>
      <c r="D288" s="40">
        <v>11219</v>
      </c>
      <c r="E288" s="33">
        <v>-5.3548128073873331E-2</v>
      </c>
      <c r="F288" s="33">
        <v>-4.5841129443782956E-2</v>
      </c>
    </row>
    <row r="289" spans="2:6" ht="14.25" customHeight="1" thickBot="1" x14ac:dyDescent="0.25">
      <c r="B289" s="30" t="s">
        <v>145</v>
      </c>
      <c r="C289" s="41">
        <v>20526</v>
      </c>
      <c r="D289" s="41">
        <v>12398</v>
      </c>
      <c r="E289" s="33">
        <v>7.2357766051930408E-2</v>
      </c>
      <c r="F289" s="33">
        <v>4.0013421692811003E-2</v>
      </c>
    </row>
    <row r="290" spans="2:6" ht="14.25" customHeight="1" thickBot="1" x14ac:dyDescent="0.25">
      <c r="B290" s="31" t="s">
        <v>146</v>
      </c>
      <c r="C290" s="41">
        <v>13446</v>
      </c>
      <c r="D290" s="41">
        <v>7894</v>
      </c>
      <c r="E290" s="33">
        <v>4.7196261682242988E-2</v>
      </c>
      <c r="F290" s="33">
        <v>-1.632398753894081E-2</v>
      </c>
    </row>
    <row r="291" spans="2:6" ht="14.25" customHeight="1" thickBot="1" x14ac:dyDescent="0.25">
      <c r="B291" s="32" t="s">
        <v>156</v>
      </c>
      <c r="C291" s="43">
        <v>19192</v>
      </c>
      <c r="D291" s="43">
        <v>11487</v>
      </c>
      <c r="E291" s="34">
        <v>7.9050938940739904E-2</v>
      </c>
      <c r="F291" s="34">
        <v>0.12397260273972603</v>
      </c>
    </row>
    <row r="292" spans="2:6" ht="14.25" customHeight="1" thickBot="1" x14ac:dyDescent="0.25">
      <c r="B292" s="35" t="s">
        <v>160</v>
      </c>
      <c r="C292" s="105">
        <v>19913</v>
      </c>
      <c r="D292" s="105">
        <v>11625</v>
      </c>
      <c r="E292" s="33">
        <v>5.5888435229863725E-2</v>
      </c>
      <c r="F292" s="33">
        <v>3.618860861039308E-2</v>
      </c>
    </row>
    <row r="293" spans="2:6" ht="14.25" customHeight="1" thickBot="1" x14ac:dyDescent="0.25">
      <c r="B293" s="35" t="s">
        <v>161</v>
      </c>
      <c r="C293" s="105">
        <v>18594</v>
      </c>
      <c r="D293" s="105">
        <v>10894</v>
      </c>
      <c r="E293" s="33">
        <v>-9.4124524992692193E-2</v>
      </c>
      <c r="F293" s="33">
        <v>-0.12130988869172447</v>
      </c>
    </row>
    <row r="294" spans="2:6" ht="14.25" customHeight="1" thickBot="1" x14ac:dyDescent="0.25">
      <c r="B294" s="35" t="s">
        <v>163</v>
      </c>
      <c r="C294" s="105">
        <v>12715</v>
      </c>
      <c r="D294" s="105">
        <v>7165</v>
      </c>
      <c r="E294" s="33">
        <v>-5.4365610590510191E-2</v>
      </c>
      <c r="F294" s="33">
        <v>-9.2348619204459081E-2</v>
      </c>
    </row>
    <row r="295" spans="2:6" ht="14.25" customHeight="1" thickBot="1" x14ac:dyDescent="0.25">
      <c r="B295" s="32" t="s">
        <v>165</v>
      </c>
      <c r="C295" s="43">
        <v>17025</v>
      </c>
      <c r="D295" s="43">
        <v>9823</v>
      </c>
      <c r="E295" s="34">
        <v>-0.11291162984576907</v>
      </c>
      <c r="F295" s="34">
        <v>-0.14485940628536606</v>
      </c>
    </row>
    <row r="296" spans="2:6" ht="14.25" customHeight="1" thickBot="1" x14ac:dyDescent="0.25">
      <c r="B296" s="35" t="s">
        <v>170</v>
      </c>
      <c r="C296" s="105">
        <v>14586</v>
      </c>
      <c r="D296" s="105">
        <v>7959</v>
      </c>
      <c r="E296" s="33">
        <v>-0.26751368452769547</v>
      </c>
      <c r="F296" s="33">
        <v>-0.3153548387096774</v>
      </c>
    </row>
    <row r="297" spans="2:6" ht="14.25" customHeight="1" thickBot="1" x14ac:dyDescent="0.25">
      <c r="B297" s="35" t="s">
        <v>171</v>
      </c>
      <c r="C297" s="105">
        <v>6953</v>
      </c>
      <c r="D297" s="105">
        <v>947</v>
      </c>
      <c r="E297" s="33">
        <v>-0.62606217059266434</v>
      </c>
      <c r="F297" s="33">
        <v>-0.91307141545805026</v>
      </c>
    </row>
    <row r="298" spans="2:6" ht="14.25" customHeight="1" thickBot="1" x14ac:dyDescent="0.25">
      <c r="B298" s="35" t="s">
        <v>172</v>
      </c>
      <c r="C298" s="105">
        <v>14117</v>
      </c>
      <c r="D298" s="105">
        <v>6226</v>
      </c>
      <c r="E298" s="33">
        <v>0.11026346834447504</v>
      </c>
      <c r="F298" s="33">
        <v>-0.13105373342637822</v>
      </c>
    </row>
    <row r="299" spans="2:6" ht="14.25" customHeight="1" thickBot="1" x14ac:dyDescent="0.25">
      <c r="B299" s="32" t="s">
        <v>173</v>
      </c>
      <c r="C299" s="43">
        <v>18255</v>
      </c>
      <c r="D299" s="43">
        <v>10158</v>
      </c>
      <c r="E299" s="34">
        <v>7.2246696035242294E-2</v>
      </c>
      <c r="F299" s="34">
        <v>3.4103634327598491E-2</v>
      </c>
    </row>
    <row r="300" spans="2:6" ht="14.25" customHeight="1" thickBot="1" x14ac:dyDescent="0.25">
      <c r="B300" s="35" t="s">
        <v>175</v>
      </c>
      <c r="C300" s="105">
        <v>18131</v>
      </c>
      <c r="D300" s="105">
        <v>8936</v>
      </c>
      <c r="E300" s="33">
        <v>0.24304127245303717</v>
      </c>
      <c r="F300" s="33">
        <v>0.12275411483854756</v>
      </c>
    </row>
    <row r="301" spans="2:6" ht="14.25" customHeight="1" x14ac:dyDescent="0.2">
      <c r="B301" s="35" t="s">
        <v>236</v>
      </c>
      <c r="C301" s="105">
        <v>18598</v>
      </c>
      <c r="D301" s="105">
        <v>9275</v>
      </c>
      <c r="E301" s="104">
        <v>1.675</v>
      </c>
      <c r="F301" s="104">
        <v>8.7940000000000005</v>
      </c>
    </row>
    <row r="302" spans="2:6" ht="14.25" customHeight="1" x14ac:dyDescent="0.2">
      <c r="B302" s="35" t="s">
        <v>245</v>
      </c>
      <c r="C302" s="105">
        <v>12390</v>
      </c>
      <c r="D302" s="105">
        <v>5973</v>
      </c>
      <c r="E302" s="104">
        <v>-0.122</v>
      </c>
      <c r="F302" s="104">
        <v>-4.1000000000000002E-2</v>
      </c>
    </row>
    <row r="303" spans="2:6" ht="14.25" customHeight="1" thickBot="1" x14ac:dyDescent="0.25">
      <c r="B303" s="32" t="s">
        <v>247</v>
      </c>
      <c r="C303" s="43">
        <v>16187</v>
      </c>
      <c r="D303" s="43">
        <v>8045</v>
      </c>
      <c r="E303" s="34">
        <v>-0.113</v>
      </c>
      <c r="F303" s="34">
        <v>-0.20799999999999999</v>
      </c>
    </row>
    <row r="304" spans="2:6" ht="14.25" customHeight="1" x14ac:dyDescent="0.2">
      <c r="B304" s="35" t="s">
        <v>256</v>
      </c>
      <c r="C304" s="105">
        <f>+'Lanzamientos SC recibidos TSJ'!AE23</f>
        <v>19257</v>
      </c>
      <c r="D304" s="105">
        <f>+'Lanzamientos con Cump ptivo TSJ'!AE23</f>
        <v>9013</v>
      </c>
      <c r="E304" s="104">
        <f t="shared" ref="E304:F306" si="16">+(C304-C300)/C300</f>
        <v>6.2103579504715678E-2</v>
      </c>
      <c r="F304" s="104">
        <f t="shared" si="16"/>
        <v>8.6168307967770807E-3</v>
      </c>
    </row>
    <row r="305" spans="2:7" ht="14.25" customHeight="1" x14ac:dyDescent="0.2">
      <c r="B305" s="35" t="s">
        <v>265</v>
      </c>
      <c r="C305" s="105">
        <f>+'Lanzamientos SC recibidos TSJ'!AF23</f>
        <v>17134</v>
      </c>
      <c r="D305" s="105">
        <f>+'Lanzamientos con Cump ptivo TSJ'!AF23</f>
        <v>9185</v>
      </c>
      <c r="E305" s="104">
        <f t="shared" si="16"/>
        <v>-7.8718141735670502E-2</v>
      </c>
      <c r="F305" s="104">
        <f t="shared" si="16"/>
        <v>-9.7035040431266845E-3</v>
      </c>
    </row>
    <row r="306" spans="2:7" ht="14.25" customHeight="1" x14ac:dyDescent="0.2">
      <c r="B306" s="35" t="s">
        <v>273</v>
      </c>
      <c r="C306" s="105">
        <f>+'Lanzamientos SC recibidos TSJ'!AG23</f>
        <v>11425</v>
      </c>
      <c r="D306" s="105">
        <f>+'Lanzamientos con Cump ptivo TSJ'!AG23</f>
        <v>5791</v>
      </c>
      <c r="E306" s="104">
        <f t="shared" si="16"/>
        <v>-7.7885391444713473E-2</v>
      </c>
      <c r="F306" s="104">
        <f t="shared" si="16"/>
        <v>-3.0470450359953122E-2</v>
      </c>
    </row>
    <row r="307" spans="2:7" ht="14.25" customHeight="1" x14ac:dyDescent="0.2">
      <c r="B307" s="21"/>
      <c r="C307" s="105"/>
      <c r="D307" s="105"/>
      <c r="E307" s="104"/>
      <c r="F307" s="104"/>
    </row>
    <row r="308" spans="2:7" ht="11.25" customHeight="1" x14ac:dyDescent="0.2">
      <c r="B308" s="21"/>
      <c r="C308" s="18"/>
      <c r="D308" s="23"/>
      <c r="E308" s="18"/>
      <c r="F308" s="23"/>
    </row>
    <row r="309" spans="2:7" x14ac:dyDescent="0.2">
      <c r="B309" s="24" t="s">
        <v>106</v>
      </c>
    </row>
    <row r="310" spans="2:7" x14ac:dyDescent="0.2">
      <c r="B310" s="24" t="s">
        <v>129</v>
      </c>
    </row>
    <row r="312" spans="2:7" x14ac:dyDescent="0.2">
      <c r="B312" s="25" t="s">
        <v>15</v>
      </c>
      <c r="C312" s="26"/>
      <c r="D312" s="26"/>
      <c r="E312" s="26"/>
      <c r="F312" s="26"/>
      <c r="G312" s="27"/>
    </row>
    <row r="313" spans="2:7" x14ac:dyDescent="0.2">
      <c r="B313" s="25" t="s">
        <v>16</v>
      </c>
      <c r="C313" s="26"/>
      <c r="D313" s="26"/>
      <c r="E313" s="26"/>
      <c r="F313" s="26"/>
      <c r="G313" s="27"/>
    </row>
  </sheetData>
  <mergeCells count="1">
    <mergeCell ref="L71:O71"/>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5"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S57"/>
  <sheetViews>
    <sheetView zoomScaleNormal="100" workbookViewId="0"/>
  </sheetViews>
  <sheetFormatPr baseColWidth="10" defaultRowHeight="12.75" x14ac:dyDescent="0.2"/>
  <cols>
    <col min="2" max="2" width="32.85546875" bestFit="1" customWidth="1"/>
    <col min="3"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9" ht="40.5" customHeight="1" x14ac:dyDescent="0.2">
      <c r="B2" s="10"/>
    </row>
    <row r="3" spans="1:19" ht="27.95" customHeight="1" x14ac:dyDescent="0.2">
      <c r="A3" s="12"/>
      <c r="B3" s="10"/>
      <c r="C3" s="56"/>
      <c r="D3" s="56"/>
      <c r="E3" s="56"/>
      <c r="F3" s="56"/>
      <c r="G3" s="56"/>
      <c r="H3" s="56"/>
      <c r="I3" s="56"/>
      <c r="J3" s="56"/>
      <c r="K3" s="56"/>
      <c r="L3" s="56"/>
      <c r="M3" s="56"/>
      <c r="N3" s="56"/>
      <c r="O3" s="56"/>
      <c r="P3" s="56"/>
      <c r="Q3" s="56"/>
    </row>
    <row r="4" spans="1:19" ht="15" x14ac:dyDescent="0.2">
      <c r="A4" s="12"/>
      <c r="C4" s="56"/>
      <c r="D4" s="56"/>
      <c r="E4" s="56"/>
      <c r="F4" s="56"/>
      <c r="G4" s="56"/>
      <c r="H4" s="56"/>
      <c r="I4" s="56"/>
      <c r="J4" s="56"/>
      <c r="K4" s="56"/>
      <c r="L4" s="56"/>
      <c r="M4" s="56"/>
      <c r="N4" s="56"/>
      <c r="O4" s="56"/>
      <c r="P4" s="56"/>
      <c r="Q4" s="56"/>
    </row>
    <row r="5" spans="1:19" ht="18.75" customHeight="1" x14ac:dyDescent="0.2">
      <c r="A5" s="12"/>
      <c r="B5" s="12"/>
      <c r="C5" s="12"/>
      <c r="D5" s="12"/>
      <c r="E5" s="12"/>
      <c r="F5" s="12"/>
      <c r="G5" s="12"/>
      <c r="H5" s="12"/>
      <c r="I5" s="12"/>
      <c r="J5" s="12"/>
      <c r="K5" s="12"/>
      <c r="L5" s="12"/>
      <c r="M5" s="12"/>
      <c r="N5" s="12"/>
      <c r="O5" s="12"/>
      <c r="P5" s="12"/>
      <c r="Q5" s="12"/>
    </row>
    <row r="6" spans="1:19" ht="75" customHeight="1" x14ac:dyDescent="0.2">
      <c r="A6" s="12"/>
      <c r="B6" s="100"/>
      <c r="C6" s="39" t="s">
        <v>282</v>
      </c>
      <c r="D6" s="39" t="s">
        <v>281</v>
      </c>
      <c r="E6" s="39" t="s">
        <v>227</v>
      </c>
      <c r="F6" s="39" t="s">
        <v>178</v>
      </c>
      <c r="G6" s="39" t="s">
        <v>283</v>
      </c>
      <c r="H6" s="39" t="s">
        <v>226</v>
      </c>
      <c r="I6" s="39" t="s">
        <v>240</v>
      </c>
      <c r="J6" s="39" t="s">
        <v>242</v>
      </c>
      <c r="K6" s="39" t="s">
        <v>241</v>
      </c>
      <c r="L6" s="39" t="s">
        <v>228</v>
      </c>
      <c r="M6" s="39" t="s">
        <v>229</v>
      </c>
      <c r="N6" s="39" t="s">
        <v>231</v>
      </c>
      <c r="O6" s="39" t="s">
        <v>230</v>
      </c>
      <c r="P6" s="39" t="s">
        <v>284</v>
      </c>
      <c r="Q6" s="39" t="s">
        <v>233</v>
      </c>
      <c r="R6" s="39" t="s">
        <v>232</v>
      </c>
    </row>
    <row r="7" spans="1:19" ht="17.100000000000001" customHeight="1" thickBot="1" x14ac:dyDescent="0.25">
      <c r="A7" s="12"/>
      <c r="B7" s="58" t="s">
        <v>182</v>
      </c>
      <c r="C7" s="115">
        <v>15</v>
      </c>
      <c r="D7" s="116">
        <v>7</v>
      </c>
      <c r="E7" s="116">
        <v>41</v>
      </c>
      <c r="F7" s="116">
        <v>63</v>
      </c>
      <c r="G7" s="98">
        <v>36</v>
      </c>
      <c r="H7" s="98">
        <f>+F7+G7</f>
        <v>99</v>
      </c>
      <c r="I7" s="98">
        <v>640</v>
      </c>
      <c r="J7" s="98">
        <v>512</v>
      </c>
      <c r="K7" s="98">
        <v>173</v>
      </c>
      <c r="L7" s="98">
        <v>3306</v>
      </c>
      <c r="M7" s="98">
        <v>192</v>
      </c>
      <c r="N7" s="98">
        <v>51</v>
      </c>
      <c r="O7" s="98">
        <v>131</v>
      </c>
      <c r="P7" s="98">
        <v>10</v>
      </c>
      <c r="Q7" s="98">
        <v>342</v>
      </c>
      <c r="R7" s="98">
        <v>23</v>
      </c>
      <c r="S7" s="98"/>
    </row>
    <row r="8" spans="1:19" ht="17.100000000000001" customHeight="1" thickBot="1" x14ac:dyDescent="0.25">
      <c r="A8" s="12"/>
      <c r="B8" s="58" t="s">
        <v>191</v>
      </c>
      <c r="C8" s="115">
        <v>38</v>
      </c>
      <c r="D8" s="116">
        <v>5</v>
      </c>
      <c r="E8" s="116">
        <v>33</v>
      </c>
      <c r="F8" s="116">
        <v>76</v>
      </c>
      <c r="G8" s="98">
        <v>71</v>
      </c>
      <c r="H8" s="98">
        <f t="shared" ref="H8:H57" si="0">+F8+G8</f>
        <v>147</v>
      </c>
      <c r="I8" s="98">
        <v>674</v>
      </c>
      <c r="J8" s="98">
        <v>764</v>
      </c>
      <c r="K8" s="98">
        <v>181</v>
      </c>
      <c r="L8" s="98">
        <v>6453</v>
      </c>
      <c r="M8" s="98">
        <v>202</v>
      </c>
      <c r="N8" s="98">
        <v>48</v>
      </c>
      <c r="O8" s="98">
        <v>150</v>
      </c>
      <c r="P8" s="98">
        <v>4</v>
      </c>
      <c r="Q8" s="98">
        <v>422</v>
      </c>
      <c r="R8" s="98">
        <v>11</v>
      </c>
    </row>
    <row r="9" spans="1:19" ht="17.100000000000001" customHeight="1" thickBot="1" x14ac:dyDescent="0.25">
      <c r="A9" s="12"/>
      <c r="B9" s="58" t="s">
        <v>194</v>
      </c>
      <c r="C9" s="115">
        <v>15</v>
      </c>
      <c r="D9" s="116">
        <v>9</v>
      </c>
      <c r="E9" s="116">
        <v>28</v>
      </c>
      <c r="F9" s="116">
        <v>52</v>
      </c>
      <c r="G9" s="98">
        <v>7</v>
      </c>
      <c r="H9" s="98">
        <f t="shared" si="0"/>
        <v>59</v>
      </c>
      <c r="I9" s="98">
        <v>330</v>
      </c>
      <c r="J9" s="98">
        <v>410</v>
      </c>
      <c r="K9" s="98">
        <v>132</v>
      </c>
      <c r="L9" s="98">
        <v>2782</v>
      </c>
      <c r="M9" s="98">
        <v>62</v>
      </c>
      <c r="N9" s="98">
        <v>23</v>
      </c>
      <c r="O9" s="98">
        <v>33</v>
      </c>
      <c r="P9" s="98">
        <v>6</v>
      </c>
      <c r="Q9" s="98">
        <v>186</v>
      </c>
      <c r="R9" s="98">
        <v>7</v>
      </c>
    </row>
    <row r="10" spans="1:19" ht="17.100000000000001" customHeight="1" thickBot="1" x14ac:dyDescent="0.25">
      <c r="A10" s="12"/>
      <c r="B10" s="58" t="s">
        <v>198</v>
      </c>
      <c r="C10" s="115">
        <v>40</v>
      </c>
      <c r="D10" s="116">
        <v>17</v>
      </c>
      <c r="E10" s="116">
        <v>27</v>
      </c>
      <c r="F10" s="116">
        <v>84</v>
      </c>
      <c r="G10" s="98">
        <v>29</v>
      </c>
      <c r="H10" s="98">
        <f t="shared" si="0"/>
        <v>113</v>
      </c>
      <c r="I10" s="98">
        <v>543</v>
      </c>
      <c r="J10" s="98">
        <v>591</v>
      </c>
      <c r="K10" s="98">
        <v>119</v>
      </c>
      <c r="L10" s="98">
        <v>3980</v>
      </c>
      <c r="M10" s="98">
        <v>160</v>
      </c>
      <c r="N10" s="98">
        <v>42</v>
      </c>
      <c r="O10" s="98">
        <v>105</v>
      </c>
      <c r="P10" s="98">
        <v>13</v>
      </c>
      <c r="Q10" s="98">
        <v>198</v>
      </c>
      <c r="R10" s="98">
        <v>19</v>
      </c>
    </row>
    <row r="11" spans="1:19" ht="17.100000000000001" customHeight="1" thickBot="1" x14ac:dyDescent="0.25">
      <c r="A11" s="12"/>
      <c r="B11" s="58" t="s">
        <v>200</v>
      </c>
      <c r="C11" s="115">
        <v>4</v>
      </c>
      <c r="D11" s="116">
        <v>9</v>
      </c>
      <c r="E11" s="116">
        <v>14</v>
      </c>
      <c r="F11" s="116">
        <v>27</v>
      </c>
      <c r="G11" s="98">
        <v>9</v>
      </c>
      <c r="H11" s="98">
        <f t="shared" si="0"/>
        <v>36</v>
      </c>
      <c r="I11" s="98">
        <v>316</v>
      </c>
      <c r="J11" s="98">
        <v>218</v>
      </c>
      <c r="K11" s="98">
        <v>68</v>
      </c>
      <c r="L11" s="98">
        <v>2492</v>
      </c>
      <c r="M11" s="98">
        <v>86</v>
      </c>
      <c r="N11" s="98">
        <v>29</v>
      </c>
      <c r="O11" s="98">
        <v>54</v>
      </c>
      <c r="P11" s="98">
        <v>3</v>
      </c>
      <c r="Q11" s="98">
        <v>237</v>
      </c>
      <c r="R11" s="98">
        <v>8</v>
      </c>
    </row>
    <row r="12" spans="1:19" ht="17.100000000000001" customHeight="1" thickBot="1" x14ac:dyDescent="0.25">
      <c r="A12" s="12"/>
      <c r="B12" s="58" t="s">
        <v>202</v>
      </c>
      <c r="C12" s="115">
        <v>2</v>
      </c>
      <c r="D12" s="116">
        <v>11</v>
      </c>
      <c r="E12" s="116">
        <v>13</v>
      </c>
      <c r="F12" s="116">
        <v>26</v>
      </c>
      <c r="G12" s="98">
        <v>19</v>
      </c>
      <c r="H12" s="98">
        <f t="shared" si="0"/>
        <v>45</v>
      </c>
      <c r="I12" s="98">
        <v>178</v>
      </c>
      <c r="J12" s="98">
        <v>448</v>
      </c>
      <c r="K12" s="98">
        <v>102</v>
      </c>
      <c r="L12" s="98">
        <v>1949</v>
      </c>
      <c r="M12" s="98">
        <v>44</v>
      </c>
      <c r="N12" s="98">
        <v>21</v>
      </c>
      <c r="O12" s="98">
        <v>18</v>
      </c>
      <c r="P12" s="98">
        <v>5</v>
      </c>
      <c r="Q12" s="98">
        <v>323</v>
      </c>
      <c r="R12" s="98">
        <v>2</v>
      </c>
    </row>
    <row r="13" spans="1:19" ht="17.100000000000001" customHeight="1" thickBot="1" x14ac:dyDescent="0.25">
      <c r="A13" s="12"/>
      <c r="B13" s="58" t="s">
        <v>208</v>
      </c>
      <c r="C13" s="115">
        <v>33</v>
      </c>
      <c r="D13" s="116">
        <v>16</v>
      </c>
      <c r="E13" s="116">
        <v>63</v>
      </c>
      <c r="F13" s="116">
        <v>112</v>
      </c>
      <c r="G13" s="98">
        <v>59</v>
      </c>
      <c r="H13" s="98">
        <f t="shared" si="0"/>
        <v>171</v>
      </c>
      <c r="I13" s="98">
        <v>1097</v>
      </c>
      <c r="J13" s="98">
        <v>1206</v>
      </c>
      <c r="K13" s="98">
        <v>239</v>
      </c>
      <c r="L13" s="98">
        <v>8441</v>
      </c>
      <c r="M13" s="98">
        <v>363</v>
      </c>
      <c r="N13" s="98">
        <v>64</v>
      </c>
      <c r="O13" s="98">
        <v>282</v>
      </c>
      <c r="P13" s="98">
        <v>17</v>
      </c>
      <c r="Q13" s="98">
        <v>294</v>
      </c>
      <c r="R13" s="98">
        <v>14</v>
      </c>
    </row>
    <row r="14" spans="1:19" ht="17.100000000000001" customHeight="1" thickBot="1" x14ac:dyDescent="0.25">
      <c r="A14" s="12"/>
      <c r="B14" s="58" t="s">
        <v>217</v>
      </c>
      <c r="C14" s="115">
        <v>87</v>
      </c>
      <c r="D14" s="116">
        <v>41</v>
      </c>
      <c r="E14" s="116">
        <v>71</v>
      </c>
      <c r="F14" s="116">
        <v>199</v>
      </c>
      <c r="G14" s="98">
        <v>63</v>
      </c>
      <c r="H14" s="98">
        <f t="shared" si="0"/>
        <v>262</v>
      </c>
      <c r="I14" s="98">
        <v>1145</v>
      </c>
      <c r="J14" s="98">
        <v>849</v>
      </c>
      <c r="K14" s="98">
        <v>236</v>
      </c>
      <c r="L14" s="98">
        <v>9150</v>
      </c>
      <c r="M14" s="98">
        <v>194</v>
      </c>
      <c r="N14" s="98">
        <v>54</v>
      </c>
      <c r="O14" s="98">
        <v>115</v>
      </c>
      <c r="P14" s="98">
        <v>25</v>
      </c>
      <c r="Q14" s="98">
        <v>297</v>
      </c>
      <c r="R14" s="98">
        <v>18</v>
      </c>
    </row>
    <row r="15" spans="1:19" ht="17.100000000000001" customHeight="1" thickBot="1" x14ac:dyDescent="0.25">
      <c r="A15" s="12"/>
      <c r="B15" s="58" t="s">
        <v>201</v>
      </c>
      <c r="C15" s="115">
        <v>5</v>
      </c>
      <c r="D15" s="116">
        <v>11</v>
      </c>
      <c r="E15" s="116">
        <v>5</v>
      </c>
      <c r="F15" s="116">
        <v>21</v>
      </c>
      <c r="G15" s="98">
        <v>3</v>
      </c>
      <c r="H15" s="98">
        <f t="shared" si="0"/>
        <v>24</v>
      </c>
      <c r="I15" s="98">
        <v>96</v>
      </c>
      <c r="J15" s="98">
        <v>25</v>
      </c>
      <c r="K15" s="98">
        <v>24</v>
      </c>
      <c r="L15" s="98">
        <v>811</v>
      </c>
      <c r="M15" s="98">
        <v>33</v>
      </c>
      <c r="N15" s="98">
        <v>6</v>
      </c>
      <c r="O15" s="98">
        <v>26</v>
      </c>
      <c r="P15" s="98">
        <v>1</v>
      </c>
      <c r="Q15" s="98">
        <v>45</v>
      </c>
      <c r="R15" s="98">
        <v>5</v>
      </c>
    </row>
    <row r="16" spans="1:19" ht="17.100000000000001" customHeight="1" thickBot="1" x14ac:dyDescent="0.25">
      <c r="A16" s="12"/>
      <c r="B16" s="58" t="s">
        <v>220</v>
      </c>
      <c r="C16" s="115">
        <v>4</v>
      </c>
      <c r="D16" s="116">
        <v>0</v>
      </c>
      <c r="E16" s="116">
        <v>2</v>
      </c>
      <c r="F16" s="116">
        <v>6</v>
      </c>
      <c r="G16" s="98">
        <v>8</v>
      </c>
      <c r="H16" s="98">
        <f t="shared" si="0"/>
        <v>14</v>
      </c>
      <c r="I16" s="98">
        <v>20</v>
      </c>
      <c r="J16" s="98">
        <v>48</v>
      </c>
      <c r="K16" s="98">
        <v>9</v>
      </c>
      <c r="L16" s="98">
        <v>367</v>
      </c>
      <c r="M16" s="98">
        <v>7</v>
      </c>
      <c r="N16" s="98">
        <v>2</v>
      </c>
      <c r="O16" s="98">
        <v>3</v>
      </c>
      <c r="P16" s="98">
        <v>2</v>
      </c>
      <c r="Q16" s="98">
        <v>10</v>
      </c>
      <c r="R16" s="98">
        <v>1</v>
      </c>
    </row>
    <row r="17" spans="1:18" ht="17.100000000000001" customHeight="1" thickBot="1" x14ac:dyDescent="0.25">
      <c r="A17" s="12"/>
      <c r="B17" s="58" t="s">
        <v>225</v>
      </c>
      <c r="C17" s="115">
        <v>44</v>
      </c>
      <c r="D17" s="116">
        <v>5</v>
      </c>
      <c r="E17" s="116">
        <v>21</v>
      </c>
      <c r="F17" s="116">
        <v>70</v>
      </c>
      <c r="G17" s="98">
        <v>49</v>
      </c>
      <c r="H17" s="98">
        <f t="shared" si="0"/>
        <v>119</v>
      </c>
      <c r="I17" s="98">
        <v>558</v>
      </c>
      <c r="J17" s="98">
        <v>506</v>
      </c>
      <c r="K17" s="98">
        <v>68</v>
      </c>
      <c r="L17" s="98">
        <v>4203</v>
      </c>
      <c r="M17" s="98">
        <v>124</v>
      </c>
      <c r="N17" s="98">
        <v>29</v>
      </c>
      <c r="O17" s="98">
        <v>93</v>
      </c>
      <c r="P17" s="98">
        <v>2</v>
      </c>
      <c r="Q17" s="98">
        <v>278</v>
      </c>
      <c r="R17" s="98">
        <v>4</v>
      </c>
    </row>
    <row r="18" spans="1:18" ht="17.100000000000001" customHeight="1" thickBot="1" x14ac:dyDescent="0.25">
      <c r="A18" s="12"/>
      <c r="B18" s="58" t="s">
        <v>184</v>
      </c>
      <c r="C18" s="115">
        <v>23</v>
      </c>
      <c r="D18" s="116">
        <v>35</v>
      </c>
      <c r="E18" s="116">
        <v>40</v>
      </c>
      <c r="F18" s="116">
        <v>98</v>
      </c>
      <c r="G18" s="98">
        <v>42</v>
      </c>
      <c r="H18" s="98">
        <f t="shared" si="0"/>
        <v>140</v>
      </c>
      <c r="I18" s="98">
        <v>509</v>
      </c>
      <c r="J18" s="98">
        <v>687</v>
      </c>
      <c r="K18" s="98">
        <v>58</v>
      </c>
      <c r="L18" s="98">
        <v>4389</v>
      </c>
      <c r="M18" s="98">
        <v>140</v>
      </c>
      <c r="N18" s="98">
        <v>22</v>
      </c>
      <c r="O18" s="98">
        <v>116</v>
      </c>
      <c r="P18" s="98">
        <v>2</v>
      </c>
      <c r="Q18" s="98">
        <v>389</v>
      </c>
      <c r="R18" s="98">
        <v>4</v>
      </c>
    </row>
    <row r="19" spans="1:18" ht="17.100000000000001" customHeight="1" thickBot="1" x14ac:dyDescent="0.25">
      <c r="A19" s="12"/>
      <c r="B19" s="58" t="s">
        <v>47</v>
      </c>
      <c r="C19" s="115">
        <v>24</v>
      </c>
      <c r="D19" s="116">
        <v>29</v>
      </c>
      <c r="E19" s="116">
        <v>51</v>
      </c>
      <c r="F19" s="116">
        <v>104</v>
      </c>
      <c r="G19" s="98">
        <v>66</v>
      </c>
      <c r="H19" s="98">
        <f t="shared" si="0"/>
        <v>170</v>
      </c>
      <c r="I19" s="98">
        <v>553</v>
      </c>
      <c r="J19" s="98">
        <v>674</v>
      </c>
      <c r="K19" s="98">
        <v>88</v>
      </c>
      <c r="L19" s="98">
        <v>5378</v>
      </c>
      <c r="M19" s="98">
        <v>256</v>
      </c>
      <c r="N19" s="98">
        <v>16</v>
      </c>
      <c r="O19" s="98">
        <v>224</v>
      </c>
      <c r="P19" s="98">
        <v>16</v>
      </c>
      <c r="Q19" s="98">
        <v>272</v>
      </c>
      <c r="R19" s="98">
        <v>25</v>
      </c>
    </row>
    <row r="20" spans="1:18" ht="17.100000000000001" customHeight="1" thickBot="1" x14ac:dyDescent="0.25">
      <c r="A20" s="12"/>
      <c r="B20" s="58" t="s">
        <v>203</v>
      </c>
      <c r="C20" s="115">
        <v>59</v>
      </c>
      <c r="D20" s="116">
        <v>12</v>
      </c>
      <c r="E20" s="116">
        <v>25</v>
      </c>
      <c r="F20" s="116">
        <v>96</v>
      </c>
      <c r="G20" s="98">
        <v>100</v>
      </c>
      <c r="H20" s="98">
        <f t="shared" si="0"/>
        <v>196</v>
      </c>
      <c r="I20" s="98">
        <v>1222</v>
      </c>
      <c r="J20" s="98">
        <v>1146</v>
      </c>
      <c r="K20" s="98">
        <v>120</v>
      </c>
      <c r="L20" s="98">
        <v>7808</v>
      </c>
      <c r="M20" s="98">
        <v>268</v>
      </c>
      <c r="N20" s="98">
        <v>23</v>
      </c>
      <c r="O20" s="98">
        <v>227</v>
      </c>
      <c r="P20" s="98">
        <v>18</v>
      </c>
      <c r="Q20" s="98">
        <v>170</v>
      </c>
      <c r="R20" s="98">
        <v>27</v>
      </c>
    </row>
    <row r="21" spans="1:18" ht="17.100000000000001" customHeight="1" thickBot="1" x14ac:dyDescent="0.25">
      <c r="A21" s="12"/>
      <c r="B21" s="58" t="s">
        <v>215</v>
      </c>
      <c r="C21" s="115">
        <v>22</v>
      </c>
      <c r="D21" s="116">
        <v>8</v>
      </c>
      <c r="E21" s="116">
        <v>21</v>
      </c>
      <c r="F21" s="116">
        <v>51</v>
      </c>
      <c r="G21" s="98">
        <v>41</v>
      </c>
      <c r="H21" s="98">
        <f t="shared" si="0"/>
        <v>92</v>
      </c>
      <c r="I21" s="98">
        <v>857</v>
      </c>
      <c r="J21" s="98">
        <v>732</v>
      </c>
      <c r="K21" s="98">
        <v>85</v>
      </c>
      <c r="L21" s="98">
        <v>6055</v>
      </c>
      <c r="M21" s="98">
        <v>246</v>
      </c>
      <c r="N21" s="98">
        <v>33</v>
      </c>
      <c r="O21" s="98">
        <v>202</v>
      </c>
      <c r="P21" s="98">
        <v>11</v>
      </c>
      <c r="Q21" s="98">
        <v>389</v>
      </c>
      <c r="R21" s="98">
        <v>9</v>
      </c>
    </row>
    <row r="22" spans="1:18" ht="17.100000000000001" customHeight="1" thickBot="1" x14ac:dyDescent="0.25">
      <c r="A22" s="12"/>
      <c r="B22" s="58" t="s">
        <v>9</v>
      </c>
      <c r="C22" s="115">
        <v>14</v>
      </c>
      <c r="D22" s="116">
        <v>8</v>
      </c>
      <c r="E22" s="116">
        <v>12</v>
      </c>
      <c r="F22" s="116">
        <v>34</v>
      </c>
      <c r="G22" s="98">
        <v>17</v>
      </c>
      <c r="H22" s="98">
        <f t="shared" si="0"/>
        <v>51</v>
      </c>
      <c r="I22" s="98">
        <v>253</v>
      </c>
      <c r="J22" s="98">
        <v>377</v>
      </c>
      <c r="K22" s="98">
        <v>57</v>
      </c>
      <c r="L22" s="98">
        <v>2075</v>
      </c>
      <c r="M22" s="98">
        <v>85</v>
      </c>
      <c r="N22" s="98">
        <v>14</v>
      </c>
      <c r="O22" s="98">
        <v>69</v>
      </c>
      <c r="P22" s="98">
        <v>2</v>
      </c>
      <c r="Q22" s="98">
        <v>299</v>
      </c>
      <c r="R22" s="98">
        <v>4</v>
      </c>
    </row>
    <row r="23" spans="1:18" ht="17.100000000000001" customHeight="1" thickBot="1" x14ac:dyDescent="0.25">
      <c r="A23" s="12"/>
      <c r="B23" s="58" t="s">
        <v>185</v>
      </c>
      <c r="C23" s="115">
        <v>3</v>
      </c>
      <c r="D23" s="116">
        <v>0</v>
      </c>
      <c r="E23" s="116">
        <v>2</v>
      </c>
      <c r="F23" s="116">
        <v>5</v>
      </c>
      <c r="G23" s="98">
        <v>6</v>
      </c>
      <c r="H23" s="98">
        <f t="shared" si="0"/>
        <v>11</v>
      </c>
      <c r="I23" s="98">
        <v>51</v>
      </c>
      <c r="J23" s="98">
        <v>67</v>
      </c>
      <c r="K23" s="98">
        <v>14</v>
      </c>
      <c r="L23" s="98">
        <v>485</v>
      </c>
      <c r="M23" s="98">
        <v>12</v>
      </c>
      <c r="N23" s="98">
        <v>3</v>
      </c>
      <c r="O23" s="98">
        <v>9</v>
      </c>
      <c r="P23" s="98">
        <v>0</v>
      </c>
      <c r="Q23" s="98">
        <v>48</v>
      </c>
      <c r="R23" s="98">
        <v>3</v>
      </c>
    </row>
    <row r="24" spans="1:18" ht="15" thickBot="1" x14ac:dyDescent="0.25">
      <c r="B24" s="58" t="s">
        <v>189</v>
      </c>
      <c r="C24" s="115">
        <v>1</v>
      </c>
      <c r="D24" s="116">
        <v>2</v>
      </c>
      <c r="E24" s="116">
        <v>9</v>
      </c>
      <c r="F24" s="116">
        <v>12</v>
      </c>
      <c r="G24" s="98">
        <v>6</v>
      </c>
      <c r="H24" s="98">
        <f t="shared" si="0"/>
        <v>18</v>
      </c>
      <c r="I24" s="98">
        <v>138</v>
      </c>
      <c r="J24" s="98">
        <v>266</v>
      </c>
      <c r="K24" s="98">
        <v>21</v>
      </c>
      <c r="L24" s="98">
        <v>1106</v>
      </c>
      <c r="M24" s="98">
        <v>59</v>
      </c>
      <c r="N24" s="98">
        <v>6</v>
      </c>
      <c r="O24" s="98">
        <v>48</v>
      </c>
      <c r="P24" s="98">
        <v>5</v>
      </c>
      <c r="Q24" s="98">
        <v>193</v>
      </c>
      <c r="R24" s="98">
        <v>4</v>
      </c>
    </row>
    <row r="25" spans="1:18" ht="15" thickBot="1" x14ac:dyDescent="0.25">
      <c r="B25" s="58" t="s">
        <v>204</v>
      </c>
      <c r="C25" s="115">
        <v>19</v>
      </c>
      <c r="D25" s="116">
        <v>6</v>
      </c>
      <c r="E25" s="116">
        <v>7</v>
      </c>
      <c r="F25" s="116">
        <v>32</v>
      </c>
      <c r="G25" s="98">
        <v>6</v>
      </c>
      <c r="H25" s="98">
        <f t="shared" si="0"/>
        <v>38</v>
      </c>
      <c r="I25" s="98">
        <v>198</v>
      </c>
      <c r="J25" s="98">
        <v>394</v>
      </c>
      <c r="K25" s="98">
        <v>38</v>
      </c>
      <c r="L25" s="98">
        <v>1711</v>
      </c>
      <c r="M25" s="98">
        <v>78</v>
      </c>
      <c r="N25" s="98">
        <v>16</v>
      </c>
      <c r="O25" s="98">
        <v>54</v>
      </c>
      <c r="P25" s="98">
        <v>8</v>
      </c>
      <c r="Q25" s="98">
        <v>395</v>
      </c>
      <c r="R25" s="98">
        <v>10</v>
      </c>
    </row>
    <row r="26" spans="1:18" ht="15" thickBot="1" x14ac:dyDescent="0.25">
      <c r="B26" s="58" t="s">
        <v>212</v>
      </c>
      <c r="C26" s="115">
        <v>4</v>
      </c>
      <c r="D26" s="116">
        <v>1</v>
      </c>
      <c r="E26" s="116">
        <v>3</v>
      </c>
      <c r="F26" s="116">
        <v>8</v>
      </c>
      <c r="G26" s="98">
        <v>6</v>
      </c>
      <c r="H26" s="98">
        <f t="shared" si="0"/>
        <v>14</v>
      </c>
      <c r="I26" s="98">
        <v>94</v>
      </c>
      <c r="J26" s="98">
        <v>86</v>
      </c>
      <c r="K26" s="98">
        <v>4</v>
      </c>
      <c r="L26" s="98">
        <v>459</v>
      </c>
      <c r="M26" s="98">
        <v>20</v>
      </c>
      <c r="N26" s="98">
        <v>4</v>
      </c>
      <c r="O26" s="98">
        <v>15</v>
      </c>
      <c r="P26" s="98">
        <v>1</v>
      </c>
      <c r="Q26" s="98">
        <v>67</v>
      </c>
      <c r="R26" s="98">
        <v>0</v>
      </c>
    </row>
    <row r="27" spans="1:18" ht="15" thickBot="1" x14ac:dyDescent="0.25">
      <c r="B27" s="58" t="s">
        <v>214</v>
      </c>
      <c r="C27" s="115">
        <v>0</v>
      </c>
      <c r="D27" s="116">
        <v>13</v>
      </c>
      <c r="E27" s="116">
        <v>6</v>
      </c>
      <c r="F27" s="116">
        <v>19</v>
      </c>
      <c r="G27" s="98">
        <v>3</v>
      </c>
      <c r="H27" s="98">
        <f t="shared" si="0"/>
        <v>22</v>
      </c>
      <c r="I27" s="98">
        <v>137</v>
      </c>
      <c r="J27" s="98">
        <v>152</v>
      </c>
      <c r="K27" s="98">
        <v>24</v>
      </c>
      <c r="L27" s="98">
        <v>1117</v>
      </c>
      <c r="M27" s="98">
        <v>20</v>
      </c>
      <c r="N27" s="98">
        <v>3</v>
      </c>
      <c r="O27" s="98">
        <v>16</v>
      </c>
      <c r="P27" s="98">
        <v>1</v>
      </c>
      <c r="Q27" s="98">
        <v>335</v>
      </c>
      <c r="R27" s="98">
        <v>0</v>
      </c>
    </row>
    <row r="28" spans="1:18" ht="15" thickBot="1" x14ac:dyDescent="0.25">
      <c r="B28" s="58" t="s">
        <v>216</v>
      </c>
      <c r="C28" s="115">
        <v>8</v>
      </c>
      <c r="D28" s="116">
        <v>2</v>
      </c>
      <c r="E28" s="116">
        <v>8</v>
      </c>
      <c r="F28" s="116">
        <v>18</v>
      </c>
      <c r="G28" s="98">
        <v>0</v>
      </c>
      <c r="H28" s="98">
        <f t="shared" si="0"/>
        <v>18</v>
      </c>
      <c r="I28" s="98">
        <v>46</v>
      </c>
      <c r="J28" s="98">
        <v>89</v>
      </c>
      <c r="K28" s="98">
        <v>13</v>
      </c>
      <c r="L28" s="98">
        <v>604</v>
      </c>
      <c r="M28" s="98">
        <v>13</v>
      </c>
      <c r="N28" s="98">
        <v>1</v>
      </c>
      <c r="O28" s="98">
        <v>12</v>
      </c>
      <c r="P28" s="98">
        <v>0</v>
      </c>
      <c r="Q28" s="98">
        <v>108</v>
      </c>
      <c r="R28" s="98">
        <v>0</v>
      </c>
    </row>
    <row r="29" spans="1:18" ht="15" thickBot="1" x14ac:dyDescent="0.25">
      <c r="B29" s="58" t="s">
        <v>218</v>
      </c>
      <c r="C29" s="115">
        <v>0</v>
      </c>
      <c r="D29" s="116">
        <v>0</v>
      </c>
      <c r="E29" s="116">
        <v>1</v>
      </c>
      <c r="F29" s="116">
        <v>1</v>
      </c>
      <c r="G29" s="98">
        <v>5</v>
      </c>
      <c r="H29" s="98">
        <f t="shared" si="0"/>
        <v>6</v>
      </c>
      <c r="I29" s="98">
        <v>23</v>
      </c>
      <c r="J29" s="98">
        <v>50</v>
      </c>
      <c r="K29" s="98">
        <v>2</v>
      </c>
      <c r="L29" s="98">
        <v>252</v>
      </c>
      <c r="M29" s="98">
        <v>8</v>
      </c>
      <c r="N29" s="98">
        <v>1</v>
      </c>
      <c r="O29" s="98">
        <v>7</v>
      </c>
      <c r="P29" s="98">
        <v>0</v>
      </c>
      <c r="Q29" s="98">
        <v>107</v>
      </c>
      <c r="R29" s="98">
        <v>2</v>
      </c>
    </row>
    <row r="30" spans="1:18" ht="15" thickBot="1" x14ac:dyDescent="0.25">
      <c r="B30" s="58" t="s">
        <v>223</v>
      </c>
      <c r="C30" s="115">
        <v>7</v>
      </c>
      <c r="D30" s="116">
        <v>19</v>
      </c>
      <c r="E30" s="116">
        <v>16</v>
      </c>
      <c r="F30" s="116">
        <v>42</v>
      </c>
      <c r="G30" s="98">
        <v>23</v>
      </c>
      <c r="H30" s="98">
        <f t="shared" si="0"/>
        <v>65</v>
      </c>
      <c r="I30" s="98">
        <v>382</v>
      </c>
      <c r="J30" s="98">
        <v>336</v>
      </c>
      <c r="K30" s="98">
        <v>33</v>
      </c>
      <c r="L30" s="98">
        <v>2456</v>
      </c>
      <c r="M30" s="98">
        <v>56</v>
      </c>
      <c r="N30" s="98">
        <v>15</v>
      </c>
      <c r="O30" s="98">
        <v>37</v>
      </c>
      <c r="P30" s="98">
        <v>4</v>
      </c>
      <c r="Q30" s="98">
        <v>722</v>
      </c>
      <c r="R30" s="98">
        <v>7</v>
      </c>
    </row>
    <row r="31" spans="1:18" ht="15" thickBot="1" x14ac:dyDescent="0.25">
      <c r="B31" s="58" t="s">
        <v>224</v>
      </c>
      <c r="C31" s="115">
        <v>1</v>
      </c>
      <c r="D31" s="116">
        <v>3</v>
      </c>
      <c r="E31" s="116">
        <v>2</v>
      </c>
      <c r="F31" s="116">
        <v>6</v>
      </c>
      <c r="G31" s="98">
        <v>5</v>
      </c>
      <c r="H31" s="98">
        <f t="shared" si="0"/>
        <v>11</v>
      </c>
      <c r="I31" s="98">
        <v>72</v>
      </c>
      <c r="J31" s="98">
        <v>74</v>
      </c>
      <c r="K31" s="98">
        <v>52</v>
      </c>
      <c r="L31" s="98">
        <v>729</v>
      </c>
      <c r="M31" s="98">
        <v>23</v>
      </c>
      <c r="N31" s="98">
        <v>1</v>
      </c>
      <c r="O31" s="98">
        <v>21</v>
      </c>
      <c r="P31" s="98">
        <v>1</v>
      </c>
      <c r="Q31" s="98">
        <v>115</v>
      </c>
      <c r="R31" s="98">
        <v>0</v>
      </c>
    </row>
    <row r="32" spans="1:18" ht="15" thickBot="1" x14ac:dyDescent="0.25">
      <c r="B32" s="58" t="s">
        <v>180</v>
      </c>
      <c r="C32" s="115">
        <v>10</v>
      </c>
      <c r="D32" s="116">
        <v>8</v>
      </c>
      <c r="E32" s="116">
        <v>19</v>
      </c>
      <c r="F32" s="116">
        <v>37</v>
      </c>
      <c r="G32" s="98">
        <v>21</v>
      </c>
      <c r="H32" s="98">
        <f t="shared" si="0"/>
        <v>58</v>
      </c>
      <c r="I32" s="98">
        <v>178</v>
      </c>
      <c r="J32" s="98">
        <v>253</v>
      </c>
      <c r="K32" s="98">
        <v>18</v>
      </c>
      <c r="L32" s="98">
        <v>1252</v>
      </c>
      <c r="M32" s="98">
        <v>35</v>
      </c>
      <c r="N32" s="98">
        <v>3</v>
      </c>
      <c r="O32" s="98">
        <v>29</v>
      </c>
      <c r="P32" s="98">
        <v>3</v>
      </c>
      <c r="Q32" s="98">
        <v>174</v>
      </c>
      <c r="R32" s="98">
        <v>1</v>
      </c>
    </row>
    <row r="33" spans="2:18" ht="15" thickBot="1" x14ac:dyDescent="0.25">
      <c r="B33" s="58" t="s">
        <v>193</v>
      </c>
      <c r="C33" s="115">
        <v>2</v>
      </c>
      <c r="D33" s="116">
        <v>18</v>
      </c>
      <c r="E33" s="116">
        <v>24</v>
      </c>
      <c r="F33" s="116">
        <v>44</v>
      </c>
      <c r="G33" s="98">
        <v>12</v>
      </c>
      <c r="H33" s="98">
        <f t="shared" si="0"/>
        <v>56</v>
      </c>
      <c r="I33" s="98">
        <v>193</v>
      </c>
      <c r="J33" s="98">
        <v>194</v>
      </c>
      <c r="K33" s="98">
        <v>65</v>
      </c>
      <c r="L33" s="98">
        <v>2258</v>
      </c>
      <c r="M33" s="98">
        <v>26</v>
      </c>
      <c r="N33" s="98">
        <v>4</v>
      </c>
      <c r="O33" s="98">
        <v>21</v>
      </c>
      <c r="P33" s="98">
        <v>1</v>
      </c>
      <c r="Q33" s="98">
        <v>188</v>
      </c>
      <c r="R33" s="98">
        <v>6</v>
      </c>
    </row>
    <row r="34" spans="2:18" ht="15" thickBot="1" x14ac:dyDescent="0.25">
      <c r="B34" s="58" t="s">
        <v>195</v>
      </c>
      <c r="C34" s="115">
        <v>5</v>
      </c>
      <c r="D34" s="116">
        <v>2</v>
      </c>
      <c r="E34" s="116">
        <v>9</v>
      </c>
      <c r="F34" s="116">
        <v>16</v>
      </c>
      <c r="G34" s="98">
        <v>4</v>
      </c>
      <c r="H34" s="98">
        <f t="shared" si="0"/>
        <v>20</v>
      </c>
      <c r="I34" s="98">
        <v>84</v>
      </c>
      <c r="J34" s="98">
        <v>93</v>
      </c>
      <c r="K34" s="98">
        <v>25</v>
      </c>
      <c r="L34" s="98">
        <v>592</v>
      </c>
      <c r="M34" s="98">
        <v>9</v>
      </c>
      <c r="N34" s="98">
        <v>1</v>
      </c>
      <c r="O34" s="98">
        <v>8</v>
      </c>
      <c r="P34" s="98">
        <v>0</v>
      </c>
      <c r="Q34" s="98">
        <v>56</v>
      </c>
      <c r="R34" s="98">
        <v>8</v>
      </c>
    </row>
    <row r="35" spans="2:18" ht="15" thickBot="1" x14ac:dyDescent="0.25">
      <c r="B35" s="58" t="s">
        <v>199</v>
      </c>
      <c r="C35" s="115">
        <v>6</v>
      </c>
      <c r="D35" s="116">
        <v>5</v>
      </c>
      <c r="E35" s="116">
        <v>7</v>
      </c>
      <c r="F35" s="116">
        <v>18</v>
      </c>
      <c r="G35" s="98">
        <v>24</v>
      </c>
      <c r="H35" s="98">
        <f t="shared" si="0"/>
        <v>42</v>
      </c>
      <c r="I35" s="98">
        <v>133</v>
      </c>
      <c r="J35" s="98">
        <v>159</v>
      </c>
      <c r="K35" s="98">
        <v>27</v>
      </c>
      <c r="L35" s="98">
        <v>1045</v>
      </c>
      <c r="M35" s="98">
        <v>104</v>
      </c>
      <c r="N35" s="98">
        <v>13</v>
      </c>
      <c r="O35" s="98">
        <v>85</v>
      </c>
      <c r="P35" s="98">
        <v>6</v>
      </c>
      <c r="Q35" s="98">
        <v>37</v>
      </c>
      <c r="R35" s="98">
        <v>0</v>
      </c>
    </row>
    <row r="36" spans="2:18" ht="15" thickBot="1" x14ac:dyDescent="0.25">
      <c r="B36" s="58" t="s">
        <v>221</v>
      </c>
      <c r="C36" s="115">
        <v>25</v>
      </c>
      <c r="D36" s="116">
        <v>23</v>
      </c>
      <c r="E36" s="116">
        <v>19</v>
      </c>
      <c r="F36" s="116">
        <v>67</v>
      </c>
      <c r="G36" s="98">
        <v>35</v>
      </c>
      <c r="H36" s="98">
        <f t="shared" si="0"/>
        <v>102</v>
      </c>
      <c r="I36" s="98">
        <v>281</v>
      </c>
      <c r="J36" s="98">
        <v>262</v>
      </c>
      <c r="K36" s="98">
        <v>124</v>
      </c>
      <c r="L36" s="98">
        <v>3274</v>
      </c>
      <c r="M36" s="98">
        <v>88</v>
      </c>
      <c r="N36" s="98">
        <v>18</v>
      </c>
      <c r="O36" s="98">
        <v>61</v>
      </c>
      <c r="P36" s="98">
        <v>9</v>
      </c>
      <c r="Q36" s="98">
        <v>365</v>
      </c>
      <c r="R36" s="98">
        <v>37</v>
      </c>
    </row>
    <row r="37" spans="2:18" ht="15" thickBot="1" x14ac:dyDescent="0.25">
      <c r="B37" s="58" t="s">
        <v>187</v>
      </c>
      <c r="C37" s="115">
        <v>153</v>
      </c>
      <c r="D37" s="116">
        <v>593</v>
      </c>
      <c r="E37" s="116">
        <v>446</v>
      </c>
      <c r="F37" s="116">
        <v>1192</v>
      </c>
      <c r="G37" s="98">
        <v>535</v>
      </c>
      <c r="H37" s="98">
        <f t="shared" si="0"/>
        <v>1727</v>
      </c>
      <c r="I37" s="98">
        <v>4690</v>
      </c>
      <c r="J37" s="98">
        <v>2745</v>
      </c>
      <c r="K37" s="98">
        <v>718</v>
      </c>
      <c r="L37" s="98">
        <v>23801</v>
      </c>
      <c r="M37" s="98">
        <v>1127</v>
      </c>
      <c r="N37" s="98">
        <v>215</v>
      </c>
      <c r="O37" s="98">
        <v>822</v>
      </c>
      <c r="P37" s="98">
        <v>90</v>
      </c>
      <c r="Q37" s="98">
        <v>406</v>
      </c>
      <c r="R37" s="98">
        <v>81</v>
      </c>
    </row>
    <row r="38" spans="2:18" ht="15" thickBot="1" x14ac:dyDescent="0.25">
      <c r="B38" s="58" t="s">
        <v>197</v>
      </c>
      <c r="C38" s="115">
        <v>15</v>
      </c>
      <c r="D38" s="116">
        <v>82</v>
      </c>
      <c r="E38" s="116">
        <v>26</v>
      </c>
      <c r="F38" s="116">
        <v>123</v>
      </c>
      <c r="G38" s="98">
        <v>41</v>
      </c>
      <c r="H38" s="98">
        <f t="shared" si="0"/>
        <v>164</v>
      </c>
      <c r="I38" s="98">
        <v>416</v>
      </c>
      <c r="J38" s="98">
        <v>198</v>
      </c>
      <c r="K38" s="98">
        <v>126</v>
      </c>
      <c r="L38" s="98">
        <v>3638</v>
      </c>
      <c r="M38" s="98">
        <v>283</v>
      </c>
      <c r="N38" s="98">
        <v>69</v>
      </c>
      <c r="O38" s="98">
        <v>192</v>
      </c>
      <c r="P38" s="98">
        <v>22</v>
      </c>
      <c r="Q38" s="98">
        <v>536</v>
      </c>
      <c r="R38" s="98">
        <v>31</v>
      </c>
    </row>
    <row r="39" spans="2:18" ht="15" thickBot="1" x14ac:dyDescent="0.25">
      <c r="B39" s="58" t="s">
        <v>205</v>
      </c>
      <c r="C39" s="115">
        <v>6</v>
      </c>
      <c r="D39" s="116">
        <v>79</v>
      </c>
      <c r="E39" s="116">
        <v>34</v>
      </c>
      <c r="F39" s="116">
        <v>119</v>
      </c>
      <c r="G39" s="98">
        <v>30</v>
      </c>
      <c r="H39" s="98">
        <f t="shared" si="0"/>
        <v>149</v>
      </c>
      <c r="I39" s="98">
        <v>196</v>
      </c>
      <c r="J39" s="98">
        <v>115</v>
      </c>
      <c r="K39" s="98">
        <v>56</v>
      </c>
      <c r="L39" s="98">
        <v>2057</v>
      </c>
      <c r="M39" s="98">
        <v>145</v>
      </c>
      <c r="N39" s="98">
        <v>59</v>
      </c>
      <c r="O39" s="98">
        <v>72</v>
      </c>
      <c r="P39" s="98">
        <v>14</v>
      </c>
      <c r="Q39" s="98">
        <v>250</v>
      </c>
      <c r="R39" s="98">
        <v>7</v>
      </c>
    </row>
    <row r="40" spans="2:18" ht="15" thickBot="1" x14ac:dyDescent="0.25">
      <c r="B40" s="58" t="s">
        <v>219</v>
      </c>
      <c r="C40" s="115">
        <v>17</v>
      </c>
      <c r="D40" s="116">
        <v>32</v>
      </c>
      <c r="E40" s="116">
        <v>20</v>
      </c>
      <c r="F40" s="116">
        <v>69</v>
      </c>
      <c r="G40" s="98">
        <v>58</v>
      </c>
      <c r="H40" s="98">
        <f t="shared" si="0"/>
        <v>127</v>
      </c>
      <c r="I40" s="98">
        <v>468</v>
      </c>
      <c r="J40" s="98">
        <v>307</v>
      </c>
      <c r="K40" s="98">
        <v>214</v>
      </c>
      <c r="L40" s="98">
        <v>4161</v>
      </c>
      <c r="M40" s="98">
        <v>169</v>
      </c>
      <c r="N40" s="98">
        <v>33</v>
      </c>
      <c r="O40" s="98">
        <v>111</v>
      </c>
      <c r="P40" s="98">
        <v>25</v>
      </c>
      <c r="Q40" s="98">
        <v>192</v>
      </c>
      <c r="R40" s="98">
        <v>11</v>
      </c>
    </row>
    <row r="41" spans="2:18" ht="15" thickBot="1" x14ac:dyDescent="0.25">
      <c r="B41" s="58" t="s">
        <v>181</v>
      </c>
      <c r="C41" s="115">
        <v>21</v>
      </c>
      <c r="D41" s="116">
        <v>58</v>
      </c>
      <c r="E41" s="116">
        <v>129</v>
      </c>
      <c r="F41" s="116">
        <v>208</v>
      </c>
      <c r="G41" s="98">
        <v>75</v>
      </c>
      <c r="H41" s="98">
        <f t="shared" si="0"/>
        <v>283</v>
      </c>
      <c r="I41" s="98">
        <v>1139</v>
      </c>
      <c r="J41" s="98">
        <v>759</v>
      </c>
      <c r="K41" s="98">
        <v>448</v>
      </c>
      <c r="L41" s="98">
        <v>9261</v>
      </c>
      <c r="M41" s="98">
        <v>440</v>
      </c>
      <c r="N41" s="98">
        <v>148</v>
      </c>
      <c r="O41" s="98">
        <v>276</v>
      </c>
      <c r="P41" s="98">
        <v>16</v>
      </c>
      <c r="Q41" s="98">
        <v>1024</v>
      </c>
      <c r="R41" s="98">
        <v>48</v>
      </c>
    </row>
    <row r="42" spans="2:18" ht="15" thickBot="1" x14ac:dyDescent="0.25">
      <c r="B42" s="58" t="s">
        <v>192</v>
      </c>
      <c r="C42" s="115">
        <v>16</v>
      </c>
      <c r="D42" s="116">
        <v>20</v>
      </c>
      <c r="E42" s="116">
        <v>35</v>
      </c>
      <c r="F42" s="116">
        <v>71</v>
      </c>
      <c r="G42" s="98">
        <v>23</v>
      </c>
      <c r="H42" s="98">
        <f t="shared" si="0"/>
        <v>94</v>
      </c>
      <c r="I42" s="98">
        <v>331</v>
      </c>
      <c r="J42" s="98">
        <v>312</v>
      </c>
      <c r="K42" s="98">
        <v>130</v>
      </c>
      <c r="L42" s="98">
        <v>2863</v>
      </c>
      <c r="M42" s="98">
        <v>90</v>
      </c>
      <c r="N42" s="98">
        <v>38</v>
      </c>
      <c r="O42" s="98">
        <v>50</v>
      </c>
      <c r="P42" s="98">
        <v>2</v>
      </c>
      <c r="Q42" s="98">
        <v>326</v>
      </c>
      <c r="R42" s="98">
        <v>11</v>
      </c>
    </row>
    <row r="43" spans="2:18" ht="15" thickBot="1" x14ac:dyDescent="0.25">
      <c r="B43" s="58" t="s">
        <v>222</v>
      </c>
      <c r="C43" s="115">
        <v>75</v>
      </c>
      <c r="D43" s="116">
        <v>39</v>
      </c>
      <c r="E43" s="116">
        <v>179</v>
      </c>
      <c r="F43" s="116">
        <v>293</v>
      </c>
      <c r="G43" s="98">
        <v>171</v>
      </c>
      <c r="H43" s="98">
        <f t="shared" si="0"/>
        <v>464</v>
      </c>
      <c r="I43" s="98">
        <v>2049</v>
      </c>
      <c r="J43" s="98">
        <v>1360</v>
      </c>
      <c r="K43" s="98">
        <v>395</v>
      </c>
      <c r="L43" s="98">
        <v>12171</v>
      </c>
      <c r="M43" s="98">
        <v>405</v>
      </c>
      <c r="N43" s="98">
        <v>85</v>
      </c>
      <c r="O43" s="98">
        <v>305</v>
      </c>
      <c r="P43" s="98">
        <v>15</v>
      </c>
      <c r="Q43" s="98">
        <v>261</v>
      </c>
      <c r="R43" s="98">
        <v>37</v>
      </c>
    </row>
    <row r="44" spans="2:18" ht="15" thickBot="1" x14ac:dyDescent="0.25">
      <c r="B44" s="58" t="s">
        <v>186</v>
      </c>
      <c r="C44" s="115">
        <v>6</v>
      </c>
      <c r="D44" s="116">
        <v>10</v>
      </c>
      <c r="E44" s="116">
        <v>25</v>
      </c>
      <c r="F44" s="116">
        <v>41</v>
      </c>
      <c r="G44" s="98">
        <v>22</v>
      </c>
      <c r="H44" s="98">
        <f t="shared" si="0"/>
        <v>63</v>
      </c>
      <c r="I44" s="98">
        <v>275</v>
      </c>
      <c r="J44" s="98">
        <v>277</v>
      </c>
      <c r="K44" s="98">
        <v>59</v>
      </c>
      <c r="L44" s="98">
        <v>2647</v>
      </c>
      <c r="M44" s="98">
        <v>42</v>
      </c>
      <c r="N44" s="98">
        <v>8</v>
      </c>
      <c r="O44" s="98">
        <v>34</v>
      </c>
      <c r="P44" s="98">
        <v>0</v>
      </c>
      <c r="Q44" s="98">
        <v>177</v>
      </c>
      <c r="R44" s="98">
        <v>2</v>
      </c>
    </row>
    <row r="45" spans="2:18" ht="15" thickBot="1" x14ac:dyDescent="0.25">
      <c r="B45" s="58" t="s">
        <v>190</v>
      </c>
      <c r="C45" s="115">
        <v>7</v>
      </c>
      <c r="D45" s="116">
        <v>7</v>
      </c>
      <c r="E45" s="116">
        <v>17</v>
      </c>
      <c r="F45" s="116">
        <v>31</v>
      </c>
      <c r="G45" s="98">
        <v>8</v>
      </c>
      <c r="H45" s="98">
        <f t="shared" si="0"/>
        <v>39</v>
      </c>
      <c r="I45" s="98">
        <v>121</v>
      </c>
      <c r="J45" s="98">
        <v>138</v>
      </c>
      <c r="K45" s="98">
        <v>24</v>
      </c>
      <c r="L45" s="98">
        <v>1206</v>
      </c>
      <c r="M45" s="98">
        <v>16</v>
      </c>
      <c r="N45" s="98">
        <v>2</v>
      </c>
      <c r="O45" s="98">
        <v>12</v>
      </c>
      <c r="P45" s="98">
        <v>2</v>
      </c>
      <c r="Q45" s="98">
        <v>206</v>
      </c>
      <c r="R45" s="98">
        <v>3</v>
      </c>
    </row>
    <row r="46" spans="2:18" ht="15.75" customHeight="1" thickBot="1" x14ac:dyDescent="0.25">
      <c r="B46" s="58" t="s">
        <v>179</v>
      </c>
      <c r="C46" s="115">
        <v>40</v>
      </c>
      <c r="D46" s="116">
        <v>8</v>
      </c>
      <c r="E46" s="116">
        <v>25</v>
      </c>
      <c r="F46" s="116">
        <v>73</v>
      </c>
      <c r="G46" s="98">
        <v>45</v>
      </c>
      <c r="H46" s="98">
        <f t="shared" si="0"/>
        <v>118</v>
      </c>
      <c r="I46" s="98">
        <v>555</v>
      </c>
      <c r="J46" s="98">
        <v>811</v>
      </c>
      <c r="K46" s="98">
        <v>60</v>
      </c>
      <c r="L46" s="98">
        <v>4007</v>
      </c>
      <c r="M46" s="98">
        <v>118</v>
      </c>
      <c r="N46" s="98">
        <v>15</v>
      </c>
      <c r="O46" s="98">
        <v>102</v>
      </c>
      <c r="P46" s="98">
        <v>1</v>
      </c>
      <c r="Q46" s="98">
        <v>356</v>
      </c>
      <c r="R46" s="98">
        <v>9</v>
      </c>
    </row>
    <row r="47" spans="2:18" ht="15" thickBot="1" x14ac:dyDescent="0.25">
      <c r="B47" s="58" t="s">
        <v>206</v>
      </c>
      <c r="C47" s="115">
        <v>0</v>
      </c>
      <c r="D47" s="116">
        <v>15</v>
      </c>
      <c r="E47" s="116">
        <v>22</v>
      </c>
      <c r="F47" s="116">
        <v>37</v>
      </c>
      <c r="G47" s="98">
        <v>6</v>
      </c>
      <c r="H47" s="98">
        <f t="shared" si="0"/>
        <v>43</v>
      </c>
      <c r="I47" s="98">
        <v>153</v>
      </c>
      <c r="J47" s="98">
        <v>250</v>
      </c>
      <c r="K47" s="98">
        <v>20</v>
      </c>
      <c r="L47" s="98">
        <v>1223</v>
      </c>
      <c r="M47" s="98">
        <v>24</v>
      </c>
      <c r="N47" s="98">
        <v>0</v>
      </c>
      <c r="O47" s="98">
        <v>23</v>
      </c>
      <c r="P47" s="98">
        <v>1</v>
      </c>
      <c r="Q47" s="98">
        <v>227</v>
      </c>
      <c r="R47" s="98">
        <v>3</v>
      </c>
    </row>
    <row r="48" spans="2:18" ht="15" thickBot="1" x14ac:dyDescent="0.25">
      <c r="B48" s="58" t="s">
        <v>211</v>
      </c>
      <c r="C48" s="115">
        <v>14</v>
      </c>
      <c r="D48" s="116">
        <v>0</v>
      </c>
      <c r="E48" s="116">
        <v>0</v>
      </c>
      <c r="F48" s="116">
        <v>14</v>
      </c>
      <c r="G48" s="98">
        <v>11</v>
      </c>
      <c r="H48" s="98">
        <f t="shared" si="0"/>
        <v>25</v>
      </c>
      <c r="I48" s="98">
        <v>129</v>
      </c>
      <c r="J48" s="98">
        <v>197</v>
      </c>
      <c r="K48" s="98">
        <v>12</v>
      </c>
      <c r="L48" s="98">
        <v>1092</v>
      </c>
      <c r="M48" s="98">
        <v>27</v>
      </c>
      <c r="N48" s="98">
        <v>1</v>
      </c>
      <c r="O48" s="98">
        <v>26</v>
      </c>
      <c r="P48" s="98">
        <v>0</v>
      </c>
      <c r="Q48" s="98">
        <v>91</v>
      </c>
      <c r="R48" s="98">
        <v>3</v>
      </c>
    </row>
    <row r="49" spans="2:18" ht="15" thickBot="1" x14ac:dyDescent="0.25">
      <c r="B49" s="58" t="s">
        <v>213</v>
      </c>
      <c r="C49" s="115">
        <v>21</v>
      </c>
      <c r="D49" s="116">
        <v>16</v>
      </c>
      <c r="E49" s="116">
        <v>39</v>
      </c>
      <c r="F49" s="116">
        <v>76</v>
      </c>
      <c r="G49" s="98">
        <v>34</v>
      </c>
      <c r="H49" s="98">
        <f t="shared" si="0"/>
        <v>110</v>
      </c>
      <c r="I49" s="98">
        <v>487</v>
      </c>
      <c r="J49" s="98">
        <v>562</v>
      </c>
      <c r="K49" s="98">
        <v>72</v>
      </c>
      <c r="L49" s="98">
        <v>3509</v>
      </c>
      <c r="M49" s="98">
        <v>137</v>
      </c>
      <c r="N49" s="98">
        <v>35</v>
      </c>
      <c r="O49" s="98">
        <v>98</v>
      </c>
      <c r="P49" s="98">
        <v>4</v>
      </c>
      <c r="Q49" s="98">
        <v>329</v>
      </c>
      <c r="R49" s="98">
        <v>7</v>
      </c>
    </row>
    <row r="50" spans="2:18" ht="15" thickBot="1" x14ac:dyDescent="0.25">
      <c r="B50" s="58" t="s">
        <v>207</v>
      </c>
      <c r="C50" s="115">
        <v>62</v>
      </c>
      <c r="D50" s="116">
        <v>146</v>
      </c>
      <c r="E50" s="116">
        <v>609</v>
      </c>
      <c r="F50" s="116">
        <v>817</v>
      </c>
      <c r="G50" s="98">
        <v>333</v>
      </c>
      <c r="H50" s="98">
        <f t="shared" si="0"/>
        <v>1150</v>
      </c>
      <c r="I50" s="98">
        <v>5761</v>
      </c>
      <c r="J50" s="98">
        <v>3700</v>
      </c>
      <c r="K50" s="98">
        <v>594</v>
      </c>
      <c r="L50" s="98">
        <v>33611</v>
      </c>
      <c r="M50" s="98">
        <v>774</v>
      </c>
      <c r="N50" s="98">
        <v>77</v>
      </c>
      <c r="O50" s="98">
        <v>683</v>
      </c>
      <c r="P50" s="98">
        <v>14</v>
      </c>
      <c r="Q50" s="98">
        <v>1095</v>
      </c>
      <c r="R50" s="98">
        <v>51</v>
      </c>
    </row>
    <row r="51" spans="2:18" ht="15" thickBot="1" x14ac:dyDescent="0.25">
      <c r="B51" s="58" t="s">
        <v>209</v>
      </c>
      <c r="C51" s="115">
        <v>8</v>
      </c>
      <c r="D51" s="116">
        <v>40</v>
      </c>
      <c r="E51" s="116">
        <v>51</v>
      </c>
      <c r="F51" s="116">
        <v>99</v>
      </c>
      <c r="G51" s="98">
        <v>78</v>
      </c>
      <c r="H51" s="98">
        <f t="shared" si="0"/>
        <v>177</v>
      </c>
      <c r="I51" s="98">
        <v>880</v>
      </c>
      <c r="J51" s="98">
        <v>542</v>
      </c>
      <c r="K51" s="98">
        <v>295</v>
      </c>
      <c r="L51" s="98">
        <v>7048</v>
      </c>
      <c r="M51" s="98">
        <v>339</v>
      </c>
      <c r="N51" s="98">
        <v>132</v>
      </c>
      <c r="O51" s="98">
        <v>186</v>
      </c>
      <c r="P51" s="98">
        <v>21</v>
      </c>
      <c r="Q51" s="98">
        <v>373</v>
      </c>
      <c r="R51" s="98">
        <v>24</v>
      </c>
    </row>
    <row r="52" spans="2:18" ht="15" thickBot="1" x14ac:dyDescent="0.25">
      <c r="B52" s="58" t="s">
        <v>210</v>
      </c>
      <c r="C52" s="115">
        <v>10</v>
      </c>
      <c r="D52" s="116">
        <v>17</v>
      </c>
      <c r="E52" s="116">
        <v>18</v>
      </c>
      <c r="F52" s="116">
        <v>45</v>
      </c>
      <c r="G52" s="98">
        <v>20</v>
      </c>
      <c r="H52" s="98">
        <f t="shared" si="0"/>
        <v>65</v>
      </c>
      <c r="I52" s="98">
        <v>215</v>
      </c>
      <c r="J52" s="98">
        <v>234</v>
      </c>
      <c r="K52" s="98">
        <v>31</v>
      </c>
      <c r="L52" s="98">
        <v>1558</v>
      </c>
      <c r="M52" s="98">
        <v>47</v>
      </c>
      <c r="N52" s="98">
        <v>12</v>
      </c>
      <c r="O52" s="98">
        <v>34</v>
      </c>
      <c r="P52" s="98">
        <v>1</v>
      </c>
      <c r="Q52" s="98">
        <v>203</v>
      </c>
      <c r="R52" s="98">
        <v>1</v>
      </c>
    </row>
    <row r="53" spans="2:18" ht="15" thickBot="1" x14ac:dyDescent="0.25">
      <c r="B53" s="58" t="s">
        <v>183</v>
      </c>
      <c r="C53" s="115">
        <v>0</v>
      </c>
      <c r="D53" s="116">
        <v>3</v>
      </c>
      <c r="E53" s="116">
        <v>15</v>
      </c>
      <c r="F53" s="116">
        <v>18</v>
      </c>
      <c r="G53" s="98">
        <v>13</v>
      </c>
      <c r="H53" s="98">
        <f t="shared" si="0"/>
        <v>31</v>
      </c>
      <c r="I53" s="98">
        <v>202</v>
      </c>
      <c r="J53" s="98">
        <v>273</v>
      </c>
      <c r="K53" s="98">
        <v>16</v>
      </c>
      <c r="L53" s="98">
        <v>738</v>
      </c>
      <c r="M53" s="98">
        <v>39</v>
      </c>
      <c r="N53" s="98">
        <v>5</v>
      </c>
      <c r="O53" s="98">
        <v>34</v>
      </c>
      <c r="P53" s="98">
        <v>0</v>
      </c>
      <c r="Q53" s="98">
        <v>750</v>
      </c>
      <c r="R53" s="98">
        <v>0</v>
      </c>
    </row>
    <row r="54" spans="2:18" ht="15" thickBot="1" x14ac:dyDescent="0.25">
      <c r="B54" s="58" t="s">
        <v>196</v>
      </c>
      <c r="C54" s="115">
        <v>0</v>
      </c>
      <c r="D54" s="116">
        <v>24</v>
      </c>
      <c r="E54" s="116">
        <v>23</v>
      </c>
      <c r="F54" s="116">
        <v>47</v>
      </c>
      <c r="G54" s="98">
        <v>4</v>
      </c>
      <c r="H54" s="98">
        <f t="shared" si="0"/>
        <v>51</v>
      </c>
      <c r="I54" s="98">
        <v>251</v>
      </c>
      <c r="J54" s="98">
        <v>425</v>
      </c>
      <c r="K54" s="98">
        <v>33</v>
      </c>
      <c r="L54" s="98">
        <v>1223</v>
      </c>
      <c r="M54" s="98">
        <v>19</v>
      </c>
      <c r="N54" s="98">
        <v>3</v>
      </c>
      <c r="O54" s="98">
        <v>16</v>
      </c>
      <c r="P54" s="98">
        <v>0</v>
      </c>
      <c r="Q54" s="98">
        <v>436</v>
      </c>
      <c r="R54" s="98">
        <v>3</v>
      </c>
    </row>
    <row r="55" spans="2:18" ht="15" thickBot="1" x14ac:dyDescent="0.25">
      <c r="B55" s="58" t="s">
        <v>188</v>
      </c>
      <c r="C55" s="115">
        <v>5</v>
      </c>
      <c r="D55" s="116">
        <v>12</v>
      </c>
      <c r="E55" s="116">
        <v>57</v>
      </c>
      <c r="F55" s="116">
        <v>74</v>
      </c>
      <c r="G55" s="98">
        <v>22</v>
      </c>
      <c r="H55" s="98">
        <f t="shared" si="0"/>
        <v>96</v>
      </c>
      <c r="I55" s="98">
        <v>742</v>
      </c>
      <c r="J55" s="98">
        <v>974</v>
      </c>
      <c r="K55" s="98">
        <v>68</v>
      </c>
      <c r="L55" s="98">
        <v>2265</v>
      </c>
      <c r="M55" s="98">
        <v>95</v>
      </c>
      <c r="N55" s="98">
        <v>21</v>
      </c>
      <c r="O55" s="98">
        <v>66</v>
      </c>
      <c r="P55" s="98">
        <v>8</v>
      </c>
      <c r="Q55" s="98">
        <v>554</v>
      </c>
      <c r="R55" s="98">
        <v>14</v>
      </c>
    </row>
    <row r="56" spans="2:18" ht="15" thickBot="1" x14ac:dyDescent="0.25">
      <c r="B56" s="58" t="s">
        <v>11</v>
      </c>
      <c r="C56" s="115">
        <v>16</v>
      </c>
      <c r="D56" s="116">
        <v>4</v>
      </c>
      <c r="E56" s="116">
        <v>8</v>
      </c>
      <c r="F56" s="116">
        <v>28</v>
      </c>
      <c r="G56" s="98">
        <v>2</v>
      </c>
      <c r="H56" s="98">
        <f t="shared" si="0"/>
        <v>30</v>
      </c>
      <c r="I56" s="98">
        <v>106</v>
      </c>
      <c r="J56" s="98">
        <v>203</v>
      </c>
      <c r="K56" s="98">
        <v>47</v>
      </c>
      <c r="L56" s="98">
        <v>1035</v>
      </c>
      <c r="M56" s="98">
        <v>48</v>
      </c>
      <c r="N56" s="98">
        <v>6</v>
      </c>
      <c r="O56" s="98">
        <v>42</v>
      </c>
      <c r="P56" s="98">
        <v>0</v>
      </c>
      <c r="Q56" s="98">
        <v>83</v>
      </c>
      <c r="R56" s="98">
        <v>2</v>
      </c>
    </row>
    <row r="57" spans="2:18" ht="15" thickBot="1" x14ac:dyDescent="0.25">
      <c r="B57" s="60" t="s">
        <v>22</v>
      </c>
      <c r="C57" s="61">
        <f>SUM(C7:C56)</f>
        <v>1012</v>
      </c>
      <c r="D57" s="61">
        <f t="shared" ref="D57:F57" si="1">SUM(D7:D56)</f>
        <v>1530</v>
      </c>
      <c r="E57" s="61">
        <f t="shared" si="1"/>
        <v>2377</v>
      </c>
      <c r="F57" s="61">
        <f t="shared" si="1"/>
        <v>4919</v>
      </c>
      <c r="G57" s="61">
        <f>SUM(G7:G56)</f>
        <v>2306</v>
      </c>
      <c r="H57" s="61">
        <f t="shared" si="0"/>
        <v>7225</v>
      </c>
      <c r="I57" s="61">
        <f t="shared" ref="I57:R57" si="2">SUM(I7:I56)</f>
        <v>30167</v>
      </c>
      <c r="J57" s="61">
        <f t="shared" si="2"/>
        <v>26050</v>
      </c>
      <c r="K57" s="61">
        <f>SUM(K7:K56)</f>
        <v>5637</v>
      </c>
      <c r="L57" s="61">
        <f>SUM(L7:L56)</f>
        <v>206093</v>
      </c>
      <c r="M57" s="61">
        <f t="shared" si="2"/>
        <v>7397</v>
      </c>
      <c r="N57" s="61">
        <f t="shared" si="2"/>
        <v>1530</v>
      </c>
      <c r="O57" s="61">
        <f t="shared" si="2"/>
        <v>5455</v>
      </c>
      <c r="P57" s="61">
        <f t="shared" si="2"/>
        <v>412</v>
      </c>
      <c r="Q57" s="61">
        <f>SUM(Q7:Q56)</f>
        <v>14936</v>
      </c>
      <c r="R57" s="61">
        <f t="shared" si="2"/>
        <v>607</v>
      </c>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1" t="s">
        <v>25</v>
      </c>
      <c r="C4" s="47" t="s">
        <v>68</v>
      </c>
    </row>
    <row r="5" spans="2:6" ht="42.75" customHeight="1" thickTop="1" thickBot="1" x14ac:dyDescent="0.25">
      <c r="B5" s="52" t="s">
        <v>23</v>
      </c>
      <c r="C5" s="49" t="s">
        <v>84</v>
      </c>
    </row>
    <row r="6" spans="2:6" ht="56.25" customHeight="1" thickTop="1" thickBot="1" x14ac:dyDescent="0.25">
      <c r="B6" s="55" t="s">
        <v>152</v>
      </c>
      <c r="C6" s="47" t="s">
        <v>69</v>
      </c>
    </row>
    <row r="7" spans="2:6" ht="49.5" customHeight="1" thickTop="1" thickBot="1" x14ac:dyDescent="0.25">
      <c r="B7" s="51" t="s">
        <v>66</v>
      </c>
      <c r="C7" s="47" t="s">
        <v>70</v>
      </c>
      <c r="F7" s="46" t="s">
        <v>32</v>
      </c>
    </row>
    <row r="8" spans="2:6" ht="49.5" customHeight="1" thickTop="1" thickBot="1" x14ac:dyDescent="0.25">
      <c r="B8" s="53" t="s">
        <v>41</v>
      </c>
      <c r="C8" s="50" t="s">
        <v>85</v>
      </c>
    </row>
    <row r="9" spans="2:6" ht="78" customHeight="1" thickTop="1" thickBot="1" x14ac:dyDescent="0.25">
      <c r="B9" s="51" t="s">
        <v>40</v>
      </c>
      <c r="C9" s="47" t="s">
        <v>86</v>
      </c>
    </row>
    <row r="10" spans="2:6" ht="50.25" customHeight="1" thickTop="1" thickBot="1" x14ac:dyDescent="0.25">
      <c r="B10" s="53" t="s">
        <v>92</v>
      </c>
      <c r="C10" s="50" t="s">
        <v>93</v>
      </c>
    </row>
    <row r="11" spans="2:6" ht="118.5" customHeight="1" thickTop="1" thickBot="1" x14ac:dyDescent="0.25">
      <c r="B11" s="51" t="s">
        <v>100</v>
      </c>
      <c r="C11" s="47" t="s">
        <v>113</v>
      </c>
    </row>
    <row r="12" spans="2:6" ht="60" customHeight="1" thickTop="1" thickBot="1" x14ac:dyDescent="0.25">
      <c r="B12" s="54" t="s">
        <v>39</v>
      </c>
      <c r="C12" s="48" t="s">
        <v>83</v>
      </c>
    </row>
    <row r="13" spans="2:6" ht="59.25" customHeight="1" thickTop="1" thickBot="1" x14ac:dyDescent="0.25">
      <c r="B13" s="54" t="s">
        <v>158</v>
      </c>
      <c r="C13" s="48" t="s">
        <v>159</v>
      </c>
    </row>
    <row r="14"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T77"/>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6" width="12.28515625" style="12" customWidth="1"/>
    <col min="17" max="17" width="12" style="12" customWidth="1"/>
    <col min="18" max="19" width="0.140625" style="12" hidden="1" customWidth="1"/>
    <col min="20" max="20" width="23.7109375" style="12" hidden="1"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2:9" ht="40.5" customHeight="1" x14ac:dyDescent="0.2">
      <c r="B2" s="10"/>
    </row>
    <row r="3" spans="2:9" ht="28.5" customHeight="1" x14ac:dyDescent="0.2">
      <c r="B3" s="57"/>
    </row>
    <row r="4" spans="2:9" ht="23.25" customHeight="1" x14ac:dyDescent="0.2"/>
    <row r="5" spans="2:9" ht="39" customHeight="1" x14ac:dyDescent="0.2">
      <c r="C5" s="38" t="s">
        <v>175</v>
      </c>
      <c r="D5" s="38" t="s">
        <v>236</v>
      </c>
      <c r="E5" s="38" t="s">
        <v>245</v>
      </c>
      <c r="F5" s="64" t="s">
        <v>247</v>
      </c>
      <c r="G5" s="38" t="s">
        <v>256</v>
      </c>
      <c r="H5" s="38" t="s">
        <v>265</v>
      </c>
      <c r="I5" s="38" t="s">
        <v>273</v>
      </c>
    </row>
    <row r="6" spans="2:9" ht="17.100000000000001" customHeight="1" thickBot="1" x14ac:dyDescent="0.25">
      <c r="B6" s="58" t="s">
        <v>52</v>
      </c>
      <c r="C6" s="40">
        <v>167</v>
      </c>
      <c r="D6" s="40">
        <v>122</v>
      </c>
      <c r="E6" s="40">
        <v>113</v>
      </c>
      <c r="F6" s="40">
        <v>119</v>
      </c>
      <c r="G6" s="40">
        <v>139</v>
      </c>
      <c r="H6" s="40">
        <v>131</v>
      </c>
      <c r="I6" s="40">
        <v>290</v>
      </c>
    </row>
    <row r="7" spans="2:9" ht="17.100000000000001" customHeight="1" thickBot="1" x14ac:dyDescent="0.25">
      <c r="B7" s="58" t="s">
        <v>53</v>
      </c>
      <c r="C7" s="40">
        <v>44</v>
      </c>
      <c r="D7" s="40">
        <v>28</v>
      </c>
      <c r="E7" s="40">
        <v>19</v>
      </c>
      <c r="F7" s="40">
        <v>34</v>
      </c>
      <c r="G7" s="40">
        <v>26</v>
      </c>
      <c r="H7" s="40">
        <v>35</v>
      </c>
      <c r="I7" s="40">
        <v>28</v>
      </c>
    </row>
    <row r="8" spans="2:9" ht="17.100000000000001" customHeight="1" thickBot="1" x14ac:dyDescent="0.25">
      <c r="B8" s="58" t="s">
        <v>166</v>
      </c>
      <c r="C8" s="40">
        <v>24</v>
      </c>
      <c r="D8" s="40">
        <v>23</v>
      </c>
      <c r="E8" s="40">
        <v>13</v>
      </c>
      <c r="F8" s="40">
        <v>21</v>
      </c>
      <c r="G8" s="40">
        <v>20</v>
      </c>
      <c r="H8" s="40">
        <v>23</v>
      </c>
      <c r="I8" s="40">
        <v>40</v>
      </c>
    </row>
    <row r="9" spans="2:9" ht="17.100000000000001" customHeight="1" thickBot="1" x14ac:dyDescent="0.25">
      <c r="B9" s="58" t="s">
        <v>47</v>
      </c>
      <c r="C9" s="40">
        <v>54</v>
      </c>
      <c r="D9" s="40">
        <v>36</v>
      </c>
      <c r="E9" s="40">
        <v>24</v>
      </c>
      <c r="F9" s="40">
        <v>28</v>
      </c>
      <c r="G9" s="40">
        <v>29</v>
      </c>
      <c r="H9" s="40">
        <v>29</v>
      </c>
      <c r="I9" s="40">
        <v>51</v>
      </c>
    </row>
    <row r="10" spans="2:9" ht="17.100000000000001" customHeight="1" thickBot="1" x14ac:dyDescent="0.25">
      <c r="B10" s="58" t="s">
        <v>8</v>
      </c>
      <c r="C10" s="40">
        <v>25</v>
      </c>
      <c r="D10" s="40">
        <v>38</v>
      </c>
      <c r="E10" s="40">
        <v>25</v>
      </c>
      <c r="F10" s="40">
        <v>27</v>
      </c>
      <c r="G10" s="40">
        <v>32</v>
      </c>
      <c r="H10" s="40">
        <v>48</v>
      </c>
      <c r="I10" s="40">
        <v>46</v>
      </c>
    </row>
    <row r="11" spans="2:9" ht="17.100000000000001" customHeight="1" thickBot="1" x14ac:dyDescent="0.25">
      <c r="B11" s="58" t="s">
        <v>9</v>
      </c>
      <c r="C11" s="40">
        <v>12</v>
      </c>
      <c r="D11" s="40">
        <v>7</v>
      </c>
      <c r="E11" s="40">
        <v>8</v>
      </c>
      <c r="F11" s="40">
        <v>11</v>
      </c>
      <c r="G11" s="40">
        <v>21</v>
      </c>
      <c r="H11" s="40">
        <v>14</v>
      </c>
      <c r="I11" s="40">
        <v>12</v>
      </c>
    </row>
    <row r="12" spans="2:9" ht="17.100000000000001" customHeight="1" thickBot="1" x14ac:dyDescent="0.25">
      <c r="B12" s="58" t="s">
        <v>54</v>
      </c>
      <c r="C12" s="40">
        <v>53</v>
      </c>
      <c r="D12" s="40">
        <v>38</v>
      </c>
      <c r="E12" s="40">
        <v>37</v>
      </c>
      <c r="F12" s="40">
        <v>24</v>
      </c>
      <c r="G12" s="40">
        <v>24</v>
      </c>
      <c r="H12" s="40">
        <v>39</v>
      </c>
      <c r="I12" s="40">
        <v>54</v>
      </c>
    </row>
    <row r="13" spans="2:9" ht="17.100000000000001" customHeight="1" thickBot="1" x14ac:dyDescent="0.25">
      <c r="B13" s="58" t="s">
        <v>49</v>
      </c>
      <c r="C13" s="40">
        <v>39</v>
      </c>
      <c r="D13" s="40">
        <v>31</v>
      </c>
      <c r="E13" s="40">
        <v>36</v>
      </c>
      <c r="F13" s="40">
        <v>36</v>
      </c>
      <c r="G13" s="40">
        <v>37</v>
      </c>
      <c r="H13" s="40">
        <v>37</v>
      </c>
      <c r="I13" s="40">
        <v>78</v>
      </c>
    </row>
    <row r="14" spans="2:9" ht="17.100000000000001" customHeight="1" thickBot="1" x14ac:dyDescent="0.25">
      <c r="B14" s="58" t="s">
        <v>26</v>
      </c>
      <c r="C14" s="40">
        <v>427</v>
      </c>
      <c r="D14" s="40">
        <v>353</v>
      </c>
      <c r="E14" s="40">
        <v>232</v>
      </c>
      <c r="F14" s="40">
        <v>333</v>
      </c>
      <c r="G14" s="40">
        <v>356</v>
      </c>
      <c r="H14" s="40">
        <v>394</v>
      </c>
      <c r="I14" s="40">
        <v>526</v>
      </c>
    </row>
    <row r="15" spans="2:9" ht="17.100000000000001" customHeight="1" thickBot="1" x14ac:dyDescent="0.25">
      <c r="B15" s="58" t="s">
        <v>48</v>
      </c>
      <c r="C15" s="40">
        <v>251</v>
      </c>
      <c r="D15" s="40">
        <v>223</v>
      </c>
      <c r="E15" s="40">
        <v>175</v>
      </c>
      <c r="F15" s="40">
        <v>198</v>
      </c>
      <c r="G15" s="40">
        <v>229</v>
      </c>
      <c r="H15" s="40">
        <v>265</v>
      </c>
      <c r="I15" s="40">
        <v>343</v>
      </c>
    </row>
    <row r="16" spans="2:9" ht="17.100000000000001" customHeight="1" thickBot="1" x14ac:dyDescent="0.25">
      <c r="B16" s="58" t="s">
        <v>21</v>
      </c>
      <c r="C16" s="40">
        <v>10</v>
      </c>
      <c r="D16" s="40">
        <v>18</v>
      </c>
      <c r="E16" s="40">
        <v>14</v>
      </c>
      <c r="F16" s="40">
        <v>17</v>
      </c>
      <c r="G16" s="40">
        <v>11</v>
      </c>
      <c r="H16" s="40">
        <v>20</v>
      </c>
      <c r="I16" s="40">
        <v>42</v>
      </c>
    </row>
    <row r="17" spans="2:10" ht="17.100000000000001" customHeight="1" thickBot="1" x14ac:dyDescent="0.25">
      <c r="B17" s="58" t="s">
        <v>10</v>
      </c>
      <c r="C17" s="40">
        <v>77</v>
      </c>
      <c r="D17" s="40">
        <v>52</v>
      </c>
      <c r="E17" s="40">
        <v>39</v>
      </c>
      <c r="F17" s="40">
        <v>32</v>
      </c>
      <c r="G17" s="40">
        <v>54</v>
      </c>
      <c r="H17" s="40">
        <v>72</v>
      </c>
      <c r="I17" s="40">
        <v>86</v>
      </c>
    </row>
    <row r="18" spans="2:10" ht="17.100000000000001" customHeight="1" thickBot="1" x14ac:dyDescent="0.25">
      <c r="B18" s="58" t="s">
        <v>167</v>
      </c>
      <c r="C18" s="40">
        <v>240</v>
      </c>
      <c r="D18" s="40">
        <v>406</v>
      </c>
      <c r="E18" s="40">
        <v>258</v>
      </c>
      <c r="F18" s="40">
        <v>285</v>
      </c>
      <c r="G18" s="40">
        <v>342</v>
      </c>
      <c r="H18" s="40">
        <v>299</v>
      </c>
      <c r="I18" s="40">
        <v>609</v>
      </c>
      <c r="J18" s="12">
        <f>+I18/I23</f>
        <v>0.25620530079932691</v>
      </c>
    </row>
    <row r="19" spans="2:10" ht="17.100000000000001" customHeight="1" thickBot="1" x14ac:dyDescent="0.25">
      <c r="B19" s="58" t="s">
        <v>168</v>
      </c>
      <c r="C19" s="40">
        <v>32</v>
      </c>
      <c r="D19" s="40">
        <v>19</v>
      </c>
      <c r="E19" s="40">
        <v>17</v>
      </c>
      <c r="F19" s="40">
        <v>40</v>
      </c>
      <c r="G19" s="40">
        <v>24</v>
      </c>
      <c r="H19" s="40">
        <v>30</v>
      </c>
      <c r="I19" s="40">
        <v>51</v>
      </c>
    </row>
    <row r="20" spans="2:10" ht="17.100000000000001" customHeight="1" thickBot="1" x14ac:dyDescent="0.25">
      <c r="B20" s="58" t="s">
        <v>169</v>
      </c>
      <c r="C20" s="40">
        <v>7</v>
      </c>
      <c r="D20" s="40">
        <v>6</v>
      </c>
      <c r="E20" s="40">
        <v>4</v>
      </c>
      <c r="F20" s="40">
        <v>8</v>
      </c>
      <c r="G20" s="40">
        <v>7</v>
      </c>
      <c r="H20" s="40">
        <v>3</v>
      </c>
      <c r="I20" s="40">
        <v>18</v>
      </c>
    </row>
    <row r="21" spans="2:10" ht="17.100000000000001" customHeight="1" thickBot="1" x14ac:dyDescent="0.25">
      <c r="B21" s="58" t="s">
        <v>51</v>
      </c>
      <c r="C21" s="40">
        <v>93</v>
      </c>
      <c r="D21" s="40">
        <v>76</v>
      </c>
      <c r="E21" s="40">
        <v>48</v>
      </c>
      <c r="F21" s="40">
        <v>52</v>
      </c>
      <c r="G21" s="40">
        <v>64</v>
      </c>
      <c r="H21" s="40">
        <v>67</v>
      </c>
      <c r="I21" s="40">
        <v>95</v>
      </c>
    </row>
    <row r="22" spans="2:10" ht="17.100000000000001" customHeight="1" thickBot="1" x14ac:dyDescent="0.25">
      <c r="B22" s="58" t="s">
        <v>11</v>
      </c>
      <c r="C22" s="40">
        <v>5</v>
      </c>
      <c r="D22" s="40">
        <v>5</v>
      </c>
      <c r="E22" s="40">
        <v>5</v>
      </c>
      <c r="F22" s="40">
        <v>1</v>
      </c>
      <c r="G22" s="40">
        <v>5</v>
      </c>
      <c r="H22" s="40">
        <v>4</v>
      </c>
      <c r="I22" s="40">
        <v>8</v>
      </c>
    </row>
    <row r="23" spans="2:10" ht="17.100000000000001" customHeight="1" thickBot="1" x14ac:dyDescent="0.25">
      <c r="B23" s="60" t="s">
        <v>22</v>
      </c>
      <c r="C23" s="61">
        <v>1560</v>
      </c>
      <c r="D23" s="61">
        <v>1481</v>
      </c>
      <c r="E23" s="61">
        <v>1067</v>
      </c>
      <c r="F23" s="61">
        <v>1266</v>
      </c>
      <c r="G23" s="61">
        <v>1420</v>
      </c>
      <c r="H23" s="61">
        <v>1510</v>
      </c>
      <c r="I23" s="61">
        <v>2377</v>
      </c>
    </row>
    <row r="24" spans="2:10" ht="21.75" customHeight="1" x14ac:dyDescent="0.2"/>
    <row r="25" spans="2:10" ht="42" customHeight="1" x14ac:dyDescent="0.2">
      <c r="B25" s="62"/>
      <c r="C25"/>
      <c r="D25"/>
      <c r="E25"/>
      <c r="F25"/>
    </row>
    <row r="26" spans="2:10" ht="14.25" customHeight="1" x14ac:dyDescent="0.2"/>
    <row r="27" spans="2:10" s="63" customFormat="1" ht="39" customHeight="1" x14ac:dyDescent="0.2">
      <c r="C27" s="39" t="s">
        <v>257</v>
      </c>
      <c r="D27" s="39" t="s">
        <v>266</v>
      </c>
      <c r="E27" s="39" t="s">
        <v>274</v>
      </c>
    </row>
    <row r="28" spans="2:10" ht="17.100000000000001" customHeight="1" thickBot="1" x14ac:dyDescent="0.25">
      <c r="B28" s="58" t="s">
        <v>52</v>
      </c>
      <c r="C28" s="36">
        <f t="shared" ref="C28:E45" si="0">+(G6-C6)/C6</f>
        <v>-0.16766467065868262</v>
      </c>
      <c r="D28" s="36">
        <f t="shared" si="0"/>
        <v>7.3770491803278687E-2</v>
      </c>
      <c r="E28" s="36">
        <f t="shared" si="0"/>
        <v>1.5663716814159292</v>
      </c>
    </row>
    <row r="29" spans="2:10" ht="17.100000000000001" customHeight="1" thickBot="1" x14ac:dyDescent="0.25">
      <c r="B29" s="58" t="s">
        <v>53</v>
      </c>
      <c r="C29" s="36">
        <f t="shared" si="0"/>
        <v>-0.40909090909090912</v>
      </c>
      <c r="D29" s="36">
        <f t="shared" si="0"/>
        <v>0.25</v>
      </c>
      <c r="E29" s="36">
        <f t="shared" si="0"/>
        <v>0.47368421052631576</v>
      </c>
    </row>
    <row r="30" spans="2:10" ht="17.100000000000001" customHeight="1" thickBot="1" x14ac:dyDescent="0.25">
      <c r="B30" s="58" t="s">
        <v>166</v>
      </c>
      <c r="C30" s="36">
        <f t="shared" si="0"/>
        <v>-0.16666666666666666</v>
      </c>
      <c r="D30" s="36">
        <f t="shared" si="0"/>
        <v>0</v>
      </c>
      <c r="E30" s="36">
        <f t="shared" si="0"/>
        <v>2.0769230769230771</v>
      </c>
    </row>
    <row r="31" spans="2:10" ht="17.100000000000001" customHeight="1" thickBot="1" x14ac:dyDescent="0.25">
      <c r="B31" s="58" t="s">
        <v>47</v>
      </c>
      <c r="C31" s="36">
        <f t="shared" si="0"/>
        <v>-0.46296296296296297</v>
      </c>
      <c r="D31" s="36">
        <f t="shared" si="0"/>
        <v>-0.19444444444444445</v>
      </c>
      <c r="E31" s="36">
        <f t="shared" si="0"/>
        <v>1.125</v>
      </c>
    </row>
    <row r="32" spans="2:10" ht="17.100000000000001" customHeight="1" thickBot="1" x14ac:dyDescent="0.25">
      <c r="B32" s="58" t="s">
        <v>8</v>
      </c>
      <c r="C32" s="36">
        <f t="shared" si="0"/>
        <v>0.28000000000000003</v>
      </c>
      <c r="D32" s="36">
        <f t="shared" si="0"/>
        <v>0.26315789473684209</v>
      </c>
      <c r="E32" s="36">
        <f t="shared" si="0"/>
        <v>0.84</v>
      </c>
    </row>
    <row r="33" spans="2:5" ht="17.100000000000001" customHeight="1" thickBot="1" x14ac:dyDescent="0.25">
      <c r="B33" s="58" t="s">
        <v>9</v>
      </c>
      <c r="C33" s="36">
        <f t="shared" si="0"/>
        <v>0.75</v>
      </c>
      <c r="D33" s="36">
        <f t="shared" si="0"/>
        <v>1</v>
      </c>
      <c r="E33" s="36">
        <f t="shared" si="0"/>
        <v>0.5</v>
      </c>
    </row>
    <row r="34" spans="2:5" ht="17.100000000000001" customHeight="1" thickBot="1" x14ac:dyDescent="0.25">
      <c r="B34" s="58" t="s">
        <v>54</v>
      </c>
      <c r="C34" s="36">
        <f t="shared" si="0"/>
        <v>-0.54716981132075471</v>
      </c>
      <c r="D34" s="36">
        <f t="shared" si="0"/>
        <v>2.6315789473684209E-2</v>
      </c>
      <c r="E34" s="36">
        <f t="shared" si="0"/>
        <v>0.45945945945945948</v>
      </c>
    </row>
    <row r="35" spans="2:5" ht="17.100000000000001" customHeight="1" thickBot="1" x14ac:dyDescent="0.25">
      <c r="B35" s="58" t="s">
        <v>49</v>
      </c>
      <c r="C35" s="36">
        <f t="shared" si="0"/>
        <v>-5.128205128205128E-2</v>
      </c>
      <c r="D35" s="36">
        <f t="shared" si="0"/>
        <v>0.19354838709677419</v>
      </c>
      <c r="E35" s="36">
        <f t="shared" si="0"/>
        <v>1.1666666666666667</v>
      </c>
    </row>
    <row r="36" spans="2:5" ht="17.100000000000001" customHeight="1" thickBot="1" x14ac:dyDescent="0.25">
      <c r="B36" s="58" t="s">
        <v>26</v>
      </c>
      <c r="C36" s="36">
        <f t="shared" si="0"/>
        <v>-0.16627634660421545</v>
      </c>
      <c r="D36" s="36">
        <f t="shared" si="0"/>
        <v>0.11614730878186968</v>
      </c>
      <c r="E36" s="36">
        <f t="shared" si="0"/>
        <v>1.2672413793103448</v>
      </c>
    </row>
    <row r="37" spans="2:5" ht="17.100000000000001" customHeight="1" thickBot="1" x14ac:dyDescent="0.25">
      <c r="B37" s="58" t="s">
        <v>48</v>
      </c>
      <c r="C37" s="36">
        <f t="shared" si="0"/>
        <v>-8.7649402390438252E-2</v>
      </c>
      <c r="D37" s="36">
        <f t="shared" si="0"/>
        <v>0.18834080717488788</v>
      </c>
      <c r="E37" s="36">
        <f t="shared" si="0"/>
        <v>0.96</v>
      </c>
    </row>
    <row r="38" spans="2:5" ht="17.100000000000001" customHeight="1" thickBot="1" x14ac:dyDescent="0.25">
      <c r="B38" s="58" t="s">
        <v>21</v>
      </c>
      <c r="C38" s="36">
        <f t="shared" si="0"/>
        <v>0.1</v>
      </c>
      <c r="D38" s="36">
        <f t="shared" si="0"/>
        <v>0.1111111111111111</v>
      </c>
      <c r="E38" s="36">
        <f t="shared" si="0"/>
        <v>2</v>
      </c>
    </row>
    <row r="39" spans="2:5" ht="17.100000000000001" customHeight="1" thickBot="1" x14ac:dyDescent="0.25">
      <c r="B39" s="58" t="s">
        <v>10</v>
      </c>
      <c r="C39" s="36">
        <f t="shared" si="0"/>
        <v>-0.29870129870129869</v>
      </c>
      <c r="D39" s="36">
        <f t="shared" si="0"/>
        <v>0.38461538461538464</v>
      </c>
      <c r="E39" s="36">
        <f t="shared" si="0"/>
        <v>1.2051282051282051</v>
      </c>
    </row>
    <row r="40" spans="2:5" ht="17.100000000000001" customHeight="1" thickBot="1" x14ac:dyDescent="0.25">
      <c r="B40" s="58" t="s">
        <v>167</v>
      </c>
      <c r="C40" s="36">
        <f t="shared" si="0"/>
        <v>0.42499999999999999</v>
      </c>
      <c r="D40" s="36">
        <f t="shared" si="0"/>
        <v>-0.26354679802955666</v>
      </c>
      <c r="E40" s="36">
        <f t="shared" si="0"/>
        <v>1.3604651162790697</v>
      </c>
    </row>
    <row r="41" spans="2:5" ht="17.100000000000001" customHeight="1" thickBot="1" x14ac:dyDescent="0.25">
      <c r="B41" s="58" t="s">
        <v>168</v>
      </c>
      <c r="C41" s="36">
        <f t="shared" si="0"/>
        <v>-0.25</v>
      </c>
      <c r="D41" s="36">
        <f t="shared" si="0"/>
        <v>0.57894736842105265</v>
      </c>
      <c r="E41" s="36">
        <f t="shared" si="0"/>
        <v>2</v>
      </c>
    </row>
    <row r="42" spans="2:5" ht="17.100000000000001" customHeight="1" thickBot="1" x14ac:dyDescent="0.25">
      <c r="B42" s="58" t="s">
        <v>169</v>
      </c>
      <c r="C42" s="36">
        <f t="shared" si="0"/>
        <v>0</v>
      </c>
      <c r="D42" s="36">
        <f t="shared" si="0"/>
        <v>-0.5</v>
      </c>
      <c r="E42" s="36">
        <f t="shared" si="0"/>
        <v>3.5</v>
      </c>
    </row>
    <row r="43" spans="2:5" ht="17.100000000000001" customHeight="1" thickBot="1" x14ac:dyDescent="0.25">
      <c r="B43" s="58" t="s">
        <v>51</v>
      </c>
      <c r="C43" s="36">
        <f t="shared" si="0"/>
        <v>-0.31182795698924731</v>
      </c>
      <c r="D43" s="36">
        <f t="shared" si="0"/>
        <v>-0.11842105263157894</v>
      </c>
      <c r="E43" s="36">
        <f t="shared" si="0"/>
        <v>0.97916666666666663</v>
      </c>
    </row>
    <row r="44" spans="2:5" ht="17.100000000000001" customHeight="1" thickBot="1" x14ac:dyDescent="0.25">
      <c r="B44" s="58" t="s">
        <v>11</v>
      </c>
      <c r="C44" s="36">
        <f t="shared" si="0"/>
        <v>0</v>
      </c>
      <c r="D44" s="36">
        <f t="shared" si="0"/>
        <v>-0.2</v>
      </c>
      <c r="E44" s="36">
        <f t="shared" si="0"/>
        <v>0.6</v>
      </c>
    </row>
    <row r="45" spans="2:5" ht="17.100000000000001" customHeight="1" thickBot="1" x14ac:dyDescent="0.25">
      <c r="B45" s="60" t="s">
        <v>22</v>
      </c>
      <c r="C45" s="66">
        <f t="shared" si="0"/>
        <v>-8.9743589743589744E-2</v>
      </c>
      <c r="D45" s="66">
        <f t="shared" si="0"/>
        <v>1.9581363943281565E-2</v>
      </c>
      <c r="E45" s="66">
        <f t="shared" si="0"/>
        <v>1.2277413308341143</v>
      </c>
    </row>
    <row r="51" spans="2:20" ht="39" customHeight="1" x14ac:dyDescent="0.2">
      <c r="C51" s="38" t="s">
        <v>175</v>
      </c>
      <c r="D51" s="38" t="s">
        <v>236</v>
      </c>
      <c r="E51" s="38" t="s">
        <v>245</v>
      </c>
      <c r="F51" s="64" t="s">
        <v>247</v>
      </c>
      <c r="G51" s="38" t="s">
        <v>256</v>
      </c>
      <c r="H51" s="38" t="s">
        <v>265</v>
      </c>
      <c r="I51" s="38" t="s">
        <v>273</v>
      </c>
      <c r="R51" s="12">
        <v>2020</v>
      </c>
      <c r="S51" s="12">
        <v>2021</v>
      </c>
      <c r="T51" s="12">
        <v>2022</v>
      </c>
    </row>
    <row r="52" spans="2:20" ht="15" thickBot="1" x14ac:dyDescent="0.25">
      <c r="B52" s="58" t="s">
        <v>52</v>
      </c>
      <c r="C52" s="111">
        <v>1.9323816835672925</v>
      </c>
      <c r="D52" s="111">
        <v>1.4116800323066447</v>
      </c>
      <c r="E52" s="111">
        <v>1.3075397020545152</v>
      </c>
      <c r="F52" s="111">
        <v>1.3769665888892682</v>
      </c>
      <c r="G52" s="111">
        <v>1.6047324599278676</v>
      </c>
      <c r="H52" s="111">
        <v>1.5123737571982063</v>
      </c>
      <c r="I52" s="111">
        <v>3.3480029739502282</v>
      </c>
      <c r="R52" s="12">
        <v>8635689</v>
      </c>
      <c r="S52" s="12">
        <v>8642185</v>
      </c>
      <c r="T52" s="12">
        <v>8661880</v>
      </c>
    </row>
    <row r="53" spans="2:20" ht="15" thickBot="1" x14ac:dyDescent="0.25">
      <c r="B53" s="58" t="s">
        <v>53</v>
      </c>
      <c r="C53" s="111">
        <v>3.3175973658276914</v>
      </c>
      <c r="D53" s="111">
        <v>2.111198323708531</v>
      </c>
      <c r="E53" s="111">
        <v>1.4325988625165031</v>
      </c>
      <c r="F53" s="111">
        <v>2.5635979645032165</v>
      </c>
      <c r="G53" s="111">
        <v>1.9617577953464087</v>
      </c>
      <c r="H53" s="111">
        <v>2.6408278014278581</v>
      </c>
      <c r="I53" s="111">
        <v>2.112662241142286</v>
      </c>
      <c r="R53" s="12">
        <v>1329391</v>
      </c>
      <c r="S53" s="12">
        <v>1326261</v>
      </c>
      <c r="T53" s="12">
        <v>1325342</v>
      </c>
    </row>
    <row r="54" spans="2:20" ht="15" thickBot="1" x14ac:dyDescent="0.25">
      <c r="B54" s="58" t="s">
        <v>166</v>
      </c>
      <c r="C54" s="111">
        <v>2.3720290336353718</v>
      </c>
      <c r="D54" s="111">
        <v>2.273194490567231</v>
      </c>
      <c r="E54" s="111">
        <v>1.2848490598858264</v>
      </c>
      <c r="F54" s="111">
        <v>2.0755254044309503</v>
      </c>
      <c r="G54" s="111">
        <v>1.9910423006891993</v>
      </c>
      <c r="H54" s="111">
        <v>2.289698645792579</v>
      </c>
      <c r="I54" s="111">
        <v>3.9820846013783986</v>
      </c>
      <c r="R54" s="12">
        <v>1018784</v>
      </c>
      <c r="S54" s="12">
        <v>1011792</v>
      </c>
      <c r="T54" s="12">
        <v>1004499</v>
      </c>
    </row>
    <row r="55" spans="2:20" ht="15" thickBot="1" x14ac:dyDescent="0.25">
      <c r="B55" s="58" t="s">
        <v>47</v>
      </c>
      <c r="C55" s="111">
        <v>4.6035491659050916</v>
      </c>
      <c r="D55" s="111">
        <v>3.0690327772700607</v>
      </c>
      <c r="E55" s="111">
        <v>2.0460218515133741</v>
      </c>
      <c r="F55" s="111">
        <v>2.3870254934322701</v>
      </c>
      <c r="G55" s="111">
        <v>2.4654538900611604</v>
      </c>
      <c r="H55" s="111">
        <v>2.4654538900611604</v>
      </c>
      <c r="I55" s="111">
        <v>4.3357982204523857</v>
      </c>
      <c r="R55" s="12">
        <v>1171543</v>
      </c>
      <c r="S55" s="12">
        <v>1173008</v>
      </c>
      <c r="T55" s="12">
        <v>1176254</v>
      </c>
    </row>
    <row r="56" spans="2:20" ht="15" thickBot="1" x14ac:dyDescent="0.25">
      <c r="B56" s="58" t="s">
        <v>8</v>
      </c>
      <c r="C56" s="111">
        <v>1.150512852609179</v>
      </c>
      <c r="D56" s="111">
        <v>1.7487795359659521</v>
      </c>
      <c r="E56" s="111">
        <v>1.150512852609179</v>
      </c>
      <c r="F56" s="111">
        <v>1.2425538808179133</v>
      </c>
      <c r="G56" s="111">
        <v>1.4703098494218925</v>
      </c>
      <c r="H56" s="111">
        <v>2.2054647741328388</v>
      </c>
      <c r="I56" s="111">
        <v>2.1135704085439704</v>
      </c>
      <c r="R56" s="12">
        <v>2175952</v>
      </c>
      <c r="S56" s="12">
        <v>2172944</v>
      </c>
      <c r="T56" s="12">
        <v>2176412</v>
      </c>
    </row>
    <row r="57" spans="2:20" ht="15" thickBot="1" x14ac:dyDescent="0.25">
      <c r="B57" s="58" t="s">
        <v>9</v>
      </c>
      <c r="C57" s="111">
        <v>2.0530121966032913</v>
      </c>
      <c r="D57" s="111">
        <v>1.1975904480185866</v>
      </c>
      <c r="E57" s="111">
        <v>1.3686747977355276</v>
      </c>
      <c r="F57" s="111">
        <v>1.8819278468863505</v>
      </c>
      <c r="G57" s="111">
        <v>3.5883818448383695</v>
      </c>
      <c r="H57" s="111">
        <v>2.3922545632255794</v>
      </c>
      <c r="I57" s="111">
        <v>2.0505039113362109</v>
      </c>
      <c r="R57" s="12">
        <v>582905</v>
      </c>
      <c r="S57" s="12">
        <v>584507</v>
      </c>
      <c r="T57" s="12">
        <v>585222</v>
      </c>
    </row>
    <row r="58" spans="2:20" ht="15" thickBot="1" x14ac:dyDescent="0.25">
      <c r="B58" s="58" t="s">
        <v>55</v>
      </c>
      <c r="C58" s="111">
        <v>2.2239575618543443</v>
      </c>
      <c r="D58" s="111">
        <v>1.5945356103861335</v>
      </c>
      <c r="E58" s="111">
        <v>1.5525741469549195</v>
      </c>
      <c r="F58" s="111">
        <v>1.007075122349137</v>
      </c>
      <c r="G58" s="111">
        <v>1.0126308825415686</v>
      </c>
      <c r="H58" s="111">
        <v>1.6455251841300487</v>
      </c>
      <c r="I58" s="111">
        <v>2.2784194857185294</v>
      </c>
      <c r="R58" s="12">
        <v>2394918</v>
      </c>
      <c r="S58" s="12">
        <v>2383139</v>
      </c>
      <c r="T58" s="12">
        <v>2370064</v>
      </c>
    </row>
    <row r="59" spans="2:20" ht="15" thickBot="1" x14ac:dyDescent="0.25">
      <c r="B59" s="58" t="s">
        <v>49</v>
      </c>
      <c r="C59" s="111">
        <v>1.9028455835929823</v>
      </c>
      <c r="D59" s="111">
        <v>1.5125182843944218</v>
      </c>
      <c r="E59" s="111">
        <v>1.756472846393522</v>
      </c>
      <c r="F59" s="111">
        <v>1.756472846393522</v>
      </c>
      <c r="G59" s="111">
        <v>1.8029493327381976</v>
      </c>
      <c r="H59" s="111">
        <v>1.8029493327381976</v>
      </c>
      <c r="I59" s="111">
        <v>3.8008121068534977</v>
      </c>
      <c r="R59" s="12">
        <v>2045221</v>
      </c>
      <c r="S59" s="12">
        <v>2049562</v>
      </c>
      <c r="T59" s="12">
        <v>2052193</v>
      </c>
    </row>
    <row r="60" spans="2:20" ht="15" thickBot="1" x14ac:dyDescent="0.25">
      <c r="B60" s="58" t="s">
        <v>26</v>
      </c>
      <c r="C60" s="111">
        <v>5.5001943745506132</v>
      </c>
      <c r="D60" s="111">
        <v>4.5469990965254485</v>
      </c>
      <c r="E60" s="111">
        <v>2.9883960067815978</v>
      </c>
      <c r="F60" s="111">
        <v>4.289378751113242</v>
      </c>
      <c r="G60" s="111">
        <v>4.5738942161051952</v>
      </c>
      <c r="H60" s="111">
        <v>5.0621188796220418</v>
      </c>
      <c r="I60" s="111">
        <v>6.7580571844700366</v>
      </c>
      <c r="R60" s="12">
        <v>7780479</v>
      </c>
      <c r="S60" s="12">
        <v>7763362</v>
      </c>
      <c r="T60" s="12">
        <v>7783302</v>
      </c>
    </row>
    <row r="61" spans="2:20" ht="15" thickBot="1" x14ac:dyDescent="0.25">
      <c r="B61" s="58" t="s">
        <v>235</v>
      </c>
      <c r="C61" s="111">
        <v>4.9623003563761996</v>
      </c>
      <c r="D61" s="111">
        <v>4.4087369700075403</v>
      </c>
      <c r="E61" s="111">
        <v>3.4597711648041236</v>
      </c>
      <c r="F61" s="111">
        <v>3.9144839464640939</v>
      </c>
      <c r="G61" s="111">
        <v>4.4982762173386348</v>
      </c>
      <c r="H61" s="111">
        <v>5.2054288104573727</v>
      </c>
      <c r="I61" s="111">
        <v>6.7375927622146374</v>
      </c>
      <c r="R61" s="12">
        <v>5057353</v>
      </c>
      <c r="S61" s="12">
        <v>5058138</v>
      </c>
      <c r="T61" s="12">
        <v>5090839</v>
      </c>
    </row>
    <row r="62" spans="2:20" ht="15" thickBot="1" x14ac:dyDescent="0.25">
      <c r="B62" s="58" t="s">
        <v>21</v>
      </c>
      <c r="C62" s="111">
        <v>0.94384054380316773</v>
      </c>
      <c r="D62" s="111">
        <v>1.698912978845702</v>
      </c>
      <c r="E62" s="111">
        <v>1.3213767613244347</v>
      </c>
      <c r="F62" s="111">
        <v>1.6045289244653853</v>
      </c>
      <c r="G62" s="111">
        <v>1.0434007275348709</v>
      </c>
      <c r="H62" s="111">
        <v>1.8970922318815835</v>
      </c>
      <c r="I62" s="111">
        <v>3.9838936869513257</v>
      </c>
      <c r="R62" s="12">
        <v>1063987</v>
      </c>
      <c r="S62" s="12">
        <v>1059501</v>
      </c>
      <c r="T62" s="12">
        <v>1054245</v>
      </c>
    </row>
    <row r="63" spans="2:20" ht="15" thickBot="1" x14ac:dyDescent="0.25">
      <c r="B63" s="58" t="s">
        <v>10</v>
      </c>
      <c r="C63" s="111">
        <v>2.8564592147704908</v>
      </c>
      <c r="D63" s="111">
        <v>1.9290373917930588</v>
      </c>
      <c r="E63" s="111">
        <v>1.4467780438447941</v>
      </c>
      <c r="F63" s="111">
        <v>1.187099933411113</v>
      </c>
      <c r="G63" s="111">
        <v>2.0080679708696274</v>
      </c>
      <c r="H63" s="111">
        <v>2.6774239611595032</v>
      </c>
      <c r="I63" s="111">
        <v>3.1980341758294064</v>
      </c>
      <c r="R63" s="12">
        <v>2701819</v>
      </c>
      <c r="S63" s="12">
        <v>2695645</v>
      </c>
      <c r="T63" s="12">
        <v>2689152</v>
      </c>
    </row>
    <row r="64" spans="2:20" ht="15" thickBot="1" x14ac:dyDescent="0.25">
      <c r="B64" s="58" t="s">
        <v>167</v>
      </c>
      <c r="C64" s="111">
        <v>3.5548967146977648</v>
      </c>
      <c r="D64" s="111">
        <v>6.0137002756970528</v>
      </c>
      <c r="E64" s="111">
        <v>3.8215139683000969</v>
      </c>
      <c r="F64" s="111">
        <v>4.2214398487035956</v>
      </c>
      <c r="G64" s="111">
        <v>5.070831509613229</v>
      </c>
      <c r="H64" s="111">
        <v>4.4332708227320339</v>
      </c>
      <c r="I64" s="111">
        <v>9.0296385653639071</v>
      </c>
      <c r="R64" s="12">
        <v>6779888</v>
      </c>
      <c r="S64" s="12">
        <v>6751251</v>
      </c>
      <c r="T64" s="12">
        <v>6744456</v>
      </c>
    </row>
    <row r="65" spans="2:20" ht="15" thickBot="1" x14ac:dyDescent="0.25">
      <c r="B65" s="58" t="s">
        <v>168</v>
      </c>
      <c r="C65" s="111">
        <v>2.1073622015612918</v>
      </c>
      <c r="D65" s="111">
        <v>1.251246307177017</v>
      </c>
      <c r="E65" s="111">
        <v>1.1195361695794364</v>
      </c>
      <c r="F65" s="111">
        <v>2.6342027519516149</v>
      </c>
      <c r="G65" s="111">
        <v>1.5671535072569003</v>
      </c>
      <c r="H65" s="111">
        <v>1.9589418840711255</v>
      </c>
      <c r="I65" s="111">
        <v>3.3302012029209132</v>
      </c>
      <c r="R65" s="12">
        <v>1511251</v>
      </c>
      <c r="S65" s="12">
        <v>1518486</v>
      </c>
      <c r="T65" s="12">
        <v>1531439</v>
      </c>
    </row>
    <row r="66" spans="2:20" ht="15" thickBot="1" x14ac:dyDescent="0.25">
      <c r="B66" s="58" t="s">
        <v>169</v>
      </c>
      <c r="C66" s="111">
        <v>1.058141872639021</v>
      </c>
      <c r="D66" s="111">
        <v>0.90697874797630362</v>
      </c>
      <c r="E66" s="111">
        <v>0.60465249865086912</v>
      </c>
      <c r="F66" s="111">
        <v>1.2093049973017382</v>
      </c>
      <c r="G66" s="111">
        <v>1.0548332459328644</v>
      </c>
      <c r="H66" s="111">
        <v>0.45207139111408473</v>
      </c>
      <c r="I66" s="111">
        <v>2.7124283466845083</v>
      </c>
      <c r="R66" s="12">
        <v>661197</v>
      </c>
      <c r="S66" s="12">
        <v>661537</v>
      </c>
      <c r="T66" s="12">
        <v>663612</v>
      </c>
    </row>
    <row r="67" spans="2:20" ht="15" thickBot="1" x14ac:dyDescent="0.25">
      <c r="B67" s="58" t="s">
        <v>51</v>
      </c>
      <c r="C67" s="111">
        <v>4.200555286308493</v>
      </c>
      <c r="D67" s="111">
        <v>3.4327118468757583</v>
      </c>
      <c r="E67" s="111">
        <v>2.1680285348688999</v>
      </c>
      <c r="F67" s="111">
        <v>2.3486975794413083</v>
      </c>
      <c r="G67" s="111">
        <v>2.8995999911199752</v>
      </c>
      <c r="H67" s="111">
        <v>3.0355187407037239</v>
      </c>
      <c r="I67" s="111">
        <v>4.3040937368187127</v>
      </c>
      <c r="R67" s="12">
        <v>2220504</v>
      </c>
      <c r="S67" s="12">
        <v>2213993</v>
      </c>
      <c r="T67" s="12">
        <v>2207201</v>
      </c>
    </row>
    <row r="68" spans="2:20" ht="15" thickBot="1" x14ac:dyDescent="0.25">
      <c r="B68" s="58" t="s">
        <v>11</v>
      </c>
      <c r="C68" s="111">
        <v>1.5634967291648425</v>
      </c>
      <c r="D68" s="111">
        <v>1.5634967291648425</v>
      </c>
      <c r="E68" s="111">
        <v>1.5634967291648425</v>
      </c>
      <c r="F68" s="111">
        <v>0.31269934583296854</v>
      </c>
      <c r="G68" s="111">
        <v>1.5650187019734885</v>
      </c>
      <c r="H68" s="111">
        <v>1.252014961578791</v>
      </c>
      <c r="I68" s="111">
        <v>2.504029923157582</v>
      </c>
      <c r="R68" s="12">
        <v>319914</v>
      </c>
      <c r="S68" s="12">
        <v>319796</v>
      </c>
      <c r="T68" s="12">
        <v>319485</v>
      </c>
    </row>
    <row r="69" spans="2:20" ht="15" thickBot="1" x14ac:dyDescent="0.25">
      <c r="B69" s="60" t="s">
        <v>22</v>
      </c>
      <c r="C69" s="112">
        <v>3.2921736359063196</v>
      </c>
      <c r="D69" s="112">
        <v>3.1254545863956795</v>
      </c>
      <c r="E69" s="112">
        <v>2.2517623522513097</v>
      </c>
      <c r="F69" s="112">
        <v>2.671725527600898</v>
      </c>
      <c r="G69" s="112">
        <v>2.9935324730918849</v>
      </c>
      <c r="H69" s="112">
        <v>3.1832634044850323</v>
      </c>
      <c r="I69" s="112">
        <v>5.0110047102390221</v>
      </c>
      <c r="R69" s="12">
        <v>47450795</v>
      </c>
      <c r="S69" s="12">
        <v>47385107</v>
      </c>
      <c r="T69" s="18">
        <f>SUM(T52:T68)</f>
        <v>47435597</v>
      </c>
    </row>
    <row r="70" spans="2:20" ht="13.5" thickBot="1" x14ac:dyDescent="0.25">
      <c r="C70" s="111"/>
      <c r="D70" s="111"/>
      <c r="E70" s="111"/>
      <c r="F70" s="111"/>
      <c r="G70" s="111"/>
    </row>
    <row r="71" spans="2:20" ht="13.5" thickBot="1" x14ac:dyDescent="0.25">
      <c r="C71" s="111"/>
      <c r="D71" s="111"/>
      <c r="E71" s="111"/>
      <c r="F71" s="111"/>
      <c r="G71" s="111"/>
    </row>
    <row r="77" spans="2:20" x14ac:dyDescent="0.2">
      <c r="M77" s="12" t="s">
        <v>251</v>
      </c>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T74"/>
  <sheetViews>
    <sheetView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2.140625" style="12" customWidth="1"/>
    <col min="18" max="18" width="12.140625" style="12" hidden="1" customWidth="1"/>
    <col min="19" max="19" width="12.28515625" style="12" hidden="1" customWidth="1"/>
    <col min="20" max="20" width="16.5703125" style="12" hidden="1" customWidth="1"/>
    <col min="21" max="61" width="12.28515625" style="12" customWidth="1"/>
    <col min="62" max="16384" width="11.42578125" style="12"/>
  </cols>
  <sheetData>
    <row r="1" spans="2:10" ht="15" x14ac:dyDescent="0.2">
      <c r="C1" s="56"/>
      <c r="D1" s="56"/>
    </row>
    <row r="2" spans="2:10" ht="58.5" customHeight="1" x14ac:dyDescent="0.2">
      <c r="B2" s="10"/>
      <c r="C2" s="20"/>
      <c r="D2" s="56"/>
    </row>
    <row r="3" spans="2:10" ht="27.95" customHeight="1" x14ac:dyDescent="0.2">
      <c r="B3" s="57"/>
      <c r="C3" s="11"/>
    </row>
    <row r="4" spans="2:10" ht="41.25" customHeight="1" x14ac:dyDescent="0.2"/>
    <row r="5" spans="2:10" ht="39" customHeight="1" x14ac:dyDescent="0.2">
      <c r="C5" s="38" t="s">
        <v>175</v>
      </c>
      <c r="D5" s="38" t="s">
        <v>236</v>
      </c>
      <c r="E5" s="38" t="s">
        <v>245</v>
      </c>
      <c r="F5" s="64" t="s">
        <v>247</v>
      </c>
      <c r="G5" s="38" t="s">
        <v>256</v>
      </c>
      <c r="H5" s="38" t="s">
        <v>265</v>
      </c>
      <c r="I5" s="38" t="s">
        <v>273</v>
      </c>
    </row>
    <row r="6" spans="2:10" ht="17.100000000000001" customHeight="1" thickBot="1" x14ac:dyDescent="0.25">
      <c r="B6" s="58" t="s">
        <v>52</v>
      </c>
      <c r="C6" s="40">
        <v>362</v>
      </c>
      <c r="D6" s="40">
        <v>365</v>
      </c>
      <c r="E6" s="40">
        <v>253</v>
      </c>
      <c r="F6" s="40">
        <v>327</v>
      </c>
      <c r="G6" s="40">
        <v>357</v>
      </c>
      <c r="H6" s="40">
        <v>397</v>
      </c>
      <c r="I6" s="40">
        <v>527</v>
      </c>
    </row>
    <row r="7" spans="2:10" ht="17.100000000000001" customHeight="1" thickBot="1" x14ac:dyDescent="0.25">
      <c r="B7" s="58" t="s">
        <v>53</v>
      </c>
      <c r="C7" s="40">
        <v>94</v>
      </c>
      <c r="D7" s="40">
        <v>75</v>
      </c>
      <c r="E7" s="40">
        <v>79</v>
      </c>
      <c r="F7" s="40">
        <v>77</v>
      </c>
      <c r="G7" s="40">
        <v>80</v>
      </c>
      <c r="H7" s="40">
        <v>108</v>
      </c>
      <c r="I7" s="40">
        <v>113</v>
      </c>
    </row>
    <row r="8" spans="2:10" ht="17.100000000000001" customHeight="1" thickBot="1" x14ac:dyDescent="0.25">
      <c r="B8" s="58" t="s">
        <v>166</v>
      </c>
      <c r="C8" s="40">
        <v>59</v>
      </c>
      <c r="D8" s="40">
        <v>56</v>
      </c>
      <c r="E8" s="40">
        <v>55</v>
      </c>
      <c r="F8" s="40">
        <v>58</v>
      </c>
      <c r="G8" s="40">
        <v>87</v>
      </c>
      <c r="H8" s="40">
        <v>69</v>
      </c>
      <c r="I8" s="40">
        <v>65</v>
      </c>
      <c r="J8" s="63"/>
    </row>
    <row r="9" spans="2:10" ht="17.100000000000001" customHeight="1" thickBot="1" x14ac:dyDescent="0.25">
      <c r="B9" s="58" t="s">
        <v>47</v>
      </c>
      <c r="C9" s="40">
        <v>70</v>
      </c>
      <c r="D9" s="40">
        <v>56</v>
      </c>
      <c r="E9" s="40">
        <v>62</v>
      </c>
      <c r="F9" s="40">
        <v>70</v>
      </c>
      <c r="G9" s="40">
        <v>58</v>
      </c>
      <c r="H9" s="40">
        <v>84</v>
      </c>
      <c r="I9" s="40">
        <v>90</v>
      </c>
    </row>
    <row r="10" spans="2:10" ht="17.100000000000001" customHeight="1" thickBot="1" x14ac:dyDescent="0.25">
      <c r="B10" s="58" t="s">
        <v>8</v>
      </c>
      <c r="C10" s="40">
        <v>157</v>
      </c>
      <c r="D10" s="40">
        <v>156</v>
      </c>
      <c r="E10" s="40">
        <v>130</v>
      </c>
      <c r="F10" s="40">
        <v>144</v>
      </c>
      <c r="G10" s="40">
        <v>161</v>
      </c>
      <c r="H10" s="40">
        <v>194</v>
      </c>
      <c r="I10" s="40">
        <v>222</v>
      </c>
    </row>
    <row r="11" spans="2:10" ht="17.100000000000001" customHeight="1" thickBot="1" x14ac:dyDescent="0.25">
      <c r="B11" s="58" t="s">
        <v>9</v>
      </c>
      <c r="C11" s="40">
        <v>7</v>
      </c>
      <c r="D11" s="40">
        <v>14</v>
      </c>
      <c r="E11" s="40">
        <v>14</v>
      </c>
      <c r="F11" s="40">
        <v>19</v>
      </c>
      <c r="G11" s="40">
        <v>15</v>
      </c>
      <c r="H11" s="40">
        <v>30</v>
      </c>
      <c r="I11" s="40">
        <v>31</v>
      </c>
    </row>
    <row r="12" spans="2:10" ht="17.100000000000001" customHeight="1" thickBot="1" x14ac:dyDescent="0.25">
      <c r="B12" s="58" t="s">
        <v>54</v>
      </c>
      <c r="C12" s="40">
        <v>66</v>
      </c>
      <c r="D12" s="40">
        <v>69</v>
      </c>
      <c r="E12" s="40">
        <v>64</v>
      </c>
      <c r="F12" s="40">
        <v>75</v>
      </c>
      <c r="G12" s="40">
        <v>51</v>
      </c>
      <c r="H12" s="40">
        <v>96</v>
      </c>
      <c r="I12" s="40">
        <v>103</v>
      </c>
    </row>
    <row r="13" spans="2:10" ht="17.100000000000001" customHeight="1" thickBot="1" x14ac:dyDescent="0.25">
      <c r="B13" s="58" t="s">
        <v>49</v>
      </c>
      <c r="C13" s="40">
        <v>84</v>
      </c>
      <c r="D13" s="40">
        <v>98</v>
      </c>
      <c r="E13" s="40">
        <v>93</v>
      </c>
      <c r="F13" s="40">
        <v>127</v>
      </c>
      <c r="G13" s="40">
        <v>97</v>
      </c>
      <c r="H13" s="40">
        <v>109</v>
      </c>
      <c r="I13" s="40">
        <v>144</v>
      </c>
    </row>
    <row r="14" spans="2:10" ht="17.100000000000001" customHeight="1" thickBot="1" x14ac:dyDescent="0.25">
      <c r="B14" s="58" t="s">
        <v>26</v>
      </c>
      <c r="C14" s="40">
        <v>687</v>
      </c>
      <c r="D14" s="40">
        <v>718</v>
      </c>
      <c r="E14" s="40">
        <v>582</v>
      </c>
      <c r="F14" s="40">
        <v>655</v>
      </c>
      <c r="G14" s="40">
        <v>692</v>
      </c>
      <c r="H14" s="40">
        <v>749</v>
      </c>
      <c r="I14" s="40">
        <v>855</v>
      </c>
    </row>
    <row r="15" spans="2:10" ht="17.100000000000001" customHeight="1" thickBot="1" x14ac:dyDescent="0.25">
      <c r="B15" s="58" t="s">
        <v>48</v>
      </c>
      <c r="C15" s="40">
        <v>314</v>
      </c>
      <c r="D15" s="40">
        <v>332</v>
      </c>
      <c r="E15" s="40">
        <v>277</v>
      </c>
      <c r="F15" s="40">
        <v>320</v>
      </c>
      <c r="G15" s="40">
        <v>401</v>
      </c>
      <c r="H15" s="40">
        <v>341</v>
      </c>
      <c r="I15" s="40">
        <v>381</v>
      </c>
    </row>
    <row r="16" spans="2:10" ht="17.100000000000001" customHeight="1" thickBot="1" x14ac:dyDescent="0.25">
      <c r="B16" s="58" t="s">
        <v>21</v>
      </c>
      <c r="C16" s="40">
        <v>33</v>
      </c>
      <c r="D16" s="40">
        <v>35</v>
      </c>
      <c r="E16" s="40">
        <v>26</v>
      </c>
      <c r="F16" s="40">
        <v>44</v>
      </c>
      <c r="G16" s="40">
        <v>64</v>
      </c>
      <c r="H16" s="40">
        <v>46</v>
      </c>
      <c r="I16" s="40">
        <v>43</v>
      </c>
    </row>
    <row r="17" spans="2:11" ht="17.100000000000001" customHeight="1" thickBot="1" x14ac:dyDescent="0.25">
      <c r="B17" s="58" t="s">
        <v>10</v>
      </c>
      <c r="C17" s="40">
        <v>86</v>
      </c>
      <c r="D17" s="40">
        <v>89</v>
      </c>
      <c r="E17" s="40">
        <v>84</v>
      </c>
      <c r="F17" s="40">
        <v>147</v>
      </c>
      <c r="G17" s="40">
        <v>114</v>
      </c>
      <c r="H17" s="40">
        <v>119</v>
      </c>
      <c r="I17" s="40">
        <v>171</v>
      </c>
    </row>
    <row r="18" spans="2:11" ht="17.100000000000001" customHeight="1" thickBot="1" x14ac:dyDescent="0.25">
      <c r="B18" s="58" t="s">
        <v>167</v>
      </c>
      <c r="C18" s="40">
        <v>386</v>
      </c>
      <c r="D18" s="40">
        <v>470</v>
      </c>
      <c r="E18" s="40">
        <v>389</v>
      </c>
      <c r="F18" s="40">
        <v>416</v>
      </c>
      <c r="G18" s="40">
        <v>511</v>
      </c>
      <c r="H18" s="40">
        <v>449</v>
      </c>
      <c r="I18" s="40">
        <v>395</v>
      </c>
    </row>
    <row r="19" spans="2:11" ht="17.100000000000001" customHeight="1" thickBot="1" x14ac:dyDescent="0.25">
      <c r="B19" s="58" t="s">
        <v>168</v>
      </c>
      <c r="C19" s="40">
        <v>65</v>
      </c>
      <c r="D19" s="40">
        <v>103</v>
      </c>
      <c r="E19" s="40">
        <v>53</v>
      </c>
      <c r="F19" s="40">
        <v>74</v>
      </c>
      <c r="G19" s="40">
        <v>83</v>
      </c>
      <c r="H19" s="40">
        <v>77</v>
      </c>
      <c r="I19" s="40">
        <v>86</v>
      </c>
    </row>
    <row r="20" spans="2:11" ht="17.100000000000001" customHeight="1" thickBot="1" x14ac:dyDescent="0.25">
      <c r="B20" s="58" t="s">
        <v>169</v>
      </c>
      <c r="C20" s="40">
        <v>18</v>
      </c>
      <c r="D20" s="40">
        <v>12</v>
      </c>
      <c r="E20" s="40">
        <v>11</v>
      </c>
      <c r="F20" s="40">
        <v>18</v>
      </c>
      <c r="G20" s="40">
        <v>12</v>
      </c>
      <c r="H20" s="40">
        <v>17</v>
      </c>
      <c r="I20" s="40">
        <v>30</v>
      </c>
    </row>
    <row r="21" spans="2:11" ht="17.100000000000001" customHeight="1" thickBot="1" x14ac:dyDescent="0.25">
      <c r="B21" s="58" t="s">
        <v>51</v>
      </c>
      <c r="C21" s="40">
        <v>40</v>
      </c>
      <c r="D21" s="40">
        <v>24</v>
      </c>
      <c r="E21" s="40">
        <v>22</v>
      </c>
      <c r="F21" s="40">
        <v>33</v>
      </c>
      <c r="G21" s="40">
        <v>26</v>
      </c>
      <c r="H21" s="40">
        <v>41</v>
      </c>
      <c r="I21" s="40">
        <v>44</v>
      </c>
    </row>
    <row r="22" spans="2:11" ht="17.100000000000001" customHeight="1" thickBot="1" x14ac:dyDescent="0.25">
      <c r="B22" s="58" t="s">
        <v>11</v>
      </c>
      <c r="C22" s="40">
        <v>3</v>
      </c>
      <c r="D22" s="40">
        <v>3</v>
      </c>
      <c r="E22" s="40">
        <v>2</v>
      </c>
      <c r="F22" s="40">
        <v>0</v>
      </c>
      <c r="G22" s="40">
        <v>3</v>
      </c>
      <c r="H22" s="40">
        <v>1</v>
      </c>
      <c r="I22" s="40">
        <v>18</v>
      </c>
    </row>
    <row r="23" spans="2:11" ht="17.100000000000001" customHeight="1" thickBot="1" x14ac:dyDescent="0.25">
      <c r="B23" s="60" t="s">
        <v>22</v>
      </c>
      <c r="C23" s="61">
        <v>2531</v>
      </c>
      <c r="D23" s="61">
        <v>2675</v>
      </c>
      <c r="E23" s="61">
        <v>2196</v>
      </c>
      <c r="F23" s="61">
        <v>2604</v>
      </c>
      <c r="G23" s="61">
        <f>SUM(G6:G22)</f>
        <v>2812</v>
      </c>
      <c r="H23" s="61">
        <f>SUM(H6:H22)</f>
        <v>2927</v>
      </c>
      <c r="I23" s="61">
        <v>3318</v>
      </c>
      <c r="K23" s="18"/>
    </row>
    <row r="24" spans="2:11" ht="33" customHeight="1" x14ac:dyDescent="0.2">
      <c r="C24" s="18"/>
      <c r="G24" s="18"/>
      <c r="H24" s="13"/>
    </row>
    <row r="25" spans="2:11" ht="48" customHeight="1" x14ac:dyDescent="0.2">
      <c r="B25" s="62"/>
      <c r="C25" s="62"/>
      <c r="D25" s="62"/>
      <c r="E25" s="62"/>
      <c r="F25" s="67"/>
      <c r="G25" s="67"/>
    </row>
    <row r="26" spans="2:11" ht="15.75" customHeight="1" x14ac:dyDescent="0.2"/>
    <row r="27" spans="2:11" s="63" customFormat="1" ht="39" customHeight="1" x14ac:dyDescent="0.2">
      <c r="C27" s="39" t="s">
        <v>257</v>
      </c>
      <c r="D27" s="39" t="s">
        <v>266</v>
      </c>
      <c r="E27" s="39" t="s">
        <v>274</v>
      </c>
      <c r="F27" s="12"/>
      <c r="G27" s="12"/>
    </row>
    <row r="28" spans="2:11" ht="17.100000000000001" customHeight="1" thickBot="1" x14ac:dyDescent="0.25">
      <c r="B28" s="58" t="s">
        <v>52</v>
      </c>
      <c r="C28" s="36">
        <f t="shared" ref="C28:E43" si="0">+(G6-C6)/C6</f>
        <v>-1.3812154696132596E-2</v>
      </c>
      <c r="D28" s="36">
        <f t="shared" si="0"/>
        <v>8.7671232876712329E-2</v>
      </c>
      <c r="E28" s="36">
        <f t="shared" si="0"/>
        <v>1.0830039525691699</v>
      </c>
      <c r="F28" s="70"/>
      <c r="G28" s="70"/>
    </row>
    <row r="29" spans="2:11" ht="17.100000000000001" customHeight="1" thickBot="1" x14ac:dyDescent="0.25">
      <c r="B29" s="58" t="s">
        <v>53</v>
      </c>
      <c r="C29" s="36">
        <f t="shared" si="0"/>
        <v>-0.14893617021276595</v>
      </c>
      <c r="D29" s="36">
        <f t="shared" si="0"/>
        <v>0.44</v>
      </c>
      <c r="E29" s="36">
        <f t="shared" si="0"/>
        <v>0.43037974683544306</v>
      </c>
      <c r="F29" s="70"/>
      <c r="G29" s="70"/>
    </row>
    <row r="30" spans="2:11" ht="17.100000000000001" customHeight="1" thickBot="1" x14ac:dyDescent="0.25">
      <c r="B30" s="58" t="s">
        <v>166</v>
      </c>
      <c r="C30" s="36">
        <f t="shared" si="0"/>
        <v>0.47457627118644069</v>
      </c>
      <c r="D30" s="36">
        <f t="shared" si="0"/>
        <v>0.23214285714285715</v>
      </c>
      <c r="E30" s="36">
        <f t="shared" si="0"/>
        <v>0.18181818181818182</v>
      </c>
    </row>
    <row r="31" spans="2:11" ht="17.100000000000001" customHeight="1" thickBot="1" x14ac:dyDescent="0.25">
      <c r="B31" s="58" t="s">
        <v>47</v>
      </c>
      <c r="C31" s="36">
        <f t="shared" si="0"/>
        <v>-0.17142857142857143</v>
      </c>
      <c r="D31" s="36">
        <f t="shared" si="0"/>
        <v>0.5</v>
      </c>
      <c r="E31" s="36">
        <f t="shared" si="0"/>
        <v>0.45161290322580644</v>
      </c>
    </row>
    <row r="32" spans="2:11" ht="17.100000000000001" customHeight="1" thickBot="1" x14ac:dyDescent="0.25">
      <c r="B32" s="58" t="s">
        <v>8</v>
      </c>
      <c r="C32" s="36">
        <f t="shared" si="0"/>
        <v>2.5477707006369428E-2</v>
      </c>
      <c r="D32" s="36">
        <f t="shared" si="0"/>
        <v>0.24358974358974358</v>
      </c>
      <c r="E32" s="36">
        <f t="shared" si="0"/>
        <v>0.70769230769230773</v>
      </c>
    </row>
    <row r="33" spans="2:7" ht="17.100000000000001" customHeight="1" thickBot="1" x14ac:dyDescent="0.25">
      <c r="B33" s="58" t="s">
        <v>9</v>
      </c>
      <c r="C33" s="36">
        <f t="shared" si="0"/>
        <v>1.1428571428571428</v>
      </c>
      <c r="D33" s="36">
        <f t="shared" si="0"/>
        <v>1.1428571428571428</v>
      </c>
      <c r="E33" s="36">
        <f t="shared" si="0"/>
        <v>1.2142857142857142</v>
      </c>
    </row>
    <row r="34" spans="2:7" ht="17.100000000000001" customHeight="1" thickBot="1" x14ac:dyDescent="0.25">
      <c r="B34" s="58" t="s">
        <v>54</v>
      </c>
      <c r="C34" s="36">
        <f t="shared" si="0"/>
        <v>-0.22727272727272727</v>
      </c>
      <c r="D34" s="36">
        <f t="shared" si="0"/>
        <v>0.39130434782608697</v>
      </c>
      <c r="E34" s="36">
        <f t="shared" si="0"/>
        <v>0.609375</v>
      </c>
    </row>
    <row r="35" spans="2:7" ht="17.100000000000001" customHeight="1" thickBot="1" x14ac:dyDescent="0.25">
      <c r="B35" s="58" t="s">
        <v>49</v>
      </c>
      <c r="C35" s="36">
        <f t="shared" si="0"/>
        <v>0.15476190476190477</v>
      </c>
      <c r="D35" s="36">
        <f t="shared" si="0"/>
        <v>0.11224489795918367</v>
      </c>
      <c r="E35" s="36">
        <f t="shared" si="0"/>
        <v>0.54838709677419351</v>
      </c>
    </row>
    <row r="36" spans="2:7" ht="17.100000000000001" customHeight="1" thickBot="1" x14ac:dyDescent="0.25">
      <c r="B36" s="58" t="s">
        <v>26</v>
      </c>
      <c r="C36" s="36">
        <f t="shared" si="0"/>
        <v>7.2780203784570596E-3</v>
      </c>
      <c r="D36" s="36">
        <f t="shared" si="0"/>
        <v>4.3175487465181059E-2</v>
      </c>
      <c r="E36" s="36">
        <f t="shared" si="0"/>
        <v>0.46907216494845361</v>
      </c>
    </row>
    <row r="37" spans="2:7" ht="17.100000000000001" customHeight="1" thickBot="1" x14ac:dyDescent="0.25">
      <c r="B37" s="58" t="s">
        <v>48</v>
      </c>
      <c r="C37" s="36">
        <f t="shared" si="0"/>
        <v>0.27707006369426751</v>
      </c>
      <c r="D37" s="36">
        <f t="shared" si="0"/>
        <v>2.710843373493976E-2</v>
      </c>
      <c r="E37" s="36">
        <f t="shared" si="0"/>
        <v>0.37545126353790614</v>
      </c>
    </row>
    <row r="38" spans="2:7" ht="17.100000000000001" customHeight="1" thickBot="1" x14ac:dyDescent="0.25">
      <c r="B38" s="58" t="s">
        <v>21</v>
      </c>
      <c r="C38" s="36">
        <f t="shared" si="0"/>
        <v>0.93939393939393945</v>
      </c>
      <c r="D38" s="36">
        <f t="shared" si="0"/>
        <v>0.31428571428571428</v>
      </c>
      <c r="E38" s="36">
        <f t="shared" si="0"/>
        <v>0.65384615384615385</v>
      </c>
    </row>
    <row r="39" spans="2:7" ht="17.100000000000001" customHeight="1" thickBot="1" x14ac:dyDescent="0.25">
      <c r="B39" s="58" t="s">
        <v>10</v>
      </c>
      <c r="C39" s="36">
        <f t="shared" si="0"/>
        <v>0.32558139534883723</v>
      </c>
      <c r="D39" s="36">
        <f t="shared" si="0"/>
        <v>0.33707865168539325</v>
      </c>
      <c r="E39" s="36">
        <f t="shared" si="0"/>
        <v>1.0357142857142858</v>
      </c>
    </row>
    <row r="40" spans="2:7" ht="17.100000000000001" customHeight="1" thickBot="1" x14ac:dyDescent="0.25">
      <c r="B40" s="58" t="s">
        <v>167</v>
      </c>
      <c r="C40" s="36">
        <f t="shared" si="0"/>
        <v>0.32383419689119169</v>
      </c>
      <c r="D40" s="36">
        <f t="shared" si="0"/>
        <v>-4.4680851063829789E-2</v>
      </c>
      <c r="E40" s="36">
        <f t="shared" si="0"/>
        <v>1.5424164524421594E-2</v>
      </c>
    </row>
    <row r="41" spans="2:7" ht="17.100000000000001" customHeight="1" thickBot="1" x14ac:dyDescent="0.25">
      <c r="B41" s="58" t="s">
        <v>168</v>
      </c>
      <c r="C41" s="36">
        <f t="shared" si="0"/>
        <v>0.27692307692307694</v>
      </c>
      <c r="D41" s="36">
        <f t="shared" si="0"/>
        <v>-0.25242718446601942</v>
      </c>
      <c r="E41" s="36">
        <f t="shared" si="0"/>
        <v>0.62264150943396224</v>
      </c>
    </row>
    <row r="42" spans="2:7" ht="17.100000000000001" customHeight="1" thickBot="1" x14ac:dyDescent="0.25">
      <c r="B42" s="58" t="s">
        <v>169</v>
      </c>
      <c r="C42" s="36">
        <f t="shared" si="0"/>
        <v>-0.33333333333333331</v>
      </c>
      <c r="D42" s="36">
        <f t="shared" si="0"/>
        <v>0.41666666666666669</v>
      </c>
      <c r="E42" s="36">
        <f t="shared" si="0"/>
        <v>1.7272727272727273</v>
      </c>
    </row>
    <row r="43" spans="2:7" ht="17.100000000000001" customHeight="1" thickBot="1" x14ac:dyDescent="0.25">
      <c r="B43" s="58" t="s">
        <v>51</v>
      </c>
      <c r="C43" s="36">
        <f t="shared" ref="C43:E45" si="1">+(G21-C21)/C21</f>
        <v>-0.35</v>
      </c>
      <c r="D43" s="36">
        <f t="shared" si="0"/>
        <v>0.70833333333333337</v>
      </c>
      <c r="E43" s="36">
        <f t="shared" si="0"/>
        <v>1</v>
      </c>
    </row>
    <row r="44" spans="2:7" ht="17.100000000000001" customHeight="1" thickBot="1" x14ac:dyDescent="0.25">
      <c r="B44" s="58" t="s">
        <v>11</v>
      </c>
      <c r="C44" s="36">
        <f t="shared" si="1"/>
        <v>0</v>
      </c>
      <c r="D44" s="36">
        <f t="shared" si="1"/>
        <v>-0.66666666666666663</v>
      </c>
      <c r="E44" s="36">
        <f t="shared" si="1"/>
        <v>8</v>
      </c>
    </row>
    <row r="45" spans="2:7" ht="17.100000000000001" customHeight="1" thickBot="1" x14ac:dyDescent="0.25">
      <c r="B45" s="60" t="s">
        <v>22</v>
      </c>
      <c r="C45" s="68">
        <f t="shared" si="1"/>
        <v>0.1110233109442908</v>
      </c>
      <c r="D45" s="68">
        <f t="shared" si="1"/>
        <v>9.4205607476635519E-2</v>
      </c>
      <c r="E45" s="68">
        <f t="shared" si="1"/>
        <v>0.51092896174863389</v>
      </c>
    </row>
    <row r="47" spans="2:7" x14ac:dyDescent="0.2">
      <c r="B47" s="70" t="s">
        <v>132</v>
      </c>
      <c r="C47" s="70"/>
      <c r="D47" s="70"/>
      <c r="E47" s="70"/>
      <c r="F47" s="70"/>
      <c r="G47" s="70"/>
    </row>
    <row r="48" spans="2:7" x14ac:dyDescent="0.2">
      <c r="B48" s="70" t="s">
        <v>134</v>
      </c>
      <c r="C48" s="70"/>
      <c r="D48" s="70"/>
      <c r="E48" s="70"/>
      <c r="F48" s="70"/>
      <c r="G48" s="70"/>
    </row>
    <row r="53" spans="2:20" ht="39" customHeight="1" x14ac:dyDescent="0.2">
      <c r="C53" s="38" t="s">
        <v>175</v>
      </c>
      <c r="D53" s="38" t="s">
        <v>236</v>
      </c>
      <c r="E53" s="38" t="s">
        <v>245</v>
      </c>
      <c r="F53" s="64" t="s">
        <v>247</v>
      </c>
      <c r="G53" s="38" t="s">
        <v>256</v>
      </c>
      <c r="H53" s="38" t="s">
        <v>265</v>
      </c>
      <c r="I53" s="38" t="s">
        <v>273</v>
      </c>
      <c r="T53" s="12">
        <v>2022</v>
      </c>
    </row>
    <row r="54" spans="2:20" ht="15" thickBot="1" x14ac:dyDescent="0.25">
      <c r="B54" s="58" t="s">
        <v>52</v>
      </c>
      <c r="C54" s="111">
        <v>4.1887555056967658</v>
      </c>
      <c r="D54" s="111">
        <v>4.2234689491141415</v>
      </c>
      <c r="E54" s="111">
        <v>2.9275003948654188</v>
      </c>
      <c r="F54" s="111">
        <v>3.7837653324940397</v>
      </c>
      <c r="G54" s="111">
        <f t="shared" ref="G54:I71" si="2">+G6/$T54*100000</f>
        <v>4.1215071093111426</v>
      </c>
      <c r="H54" s="111">
        <f t="shared" si="2"/>
        <v>4.5833006229594497</v>
      </c>
      <c r="I54" s="111">
        <f t="shared" si="2"/>
        <v>6.0841295423164485</v>
      </c>
      <c r="R54" s="12">
        <v>8635689</v>
      </c>
      <c r="S54" s="12">
        <v>8642185</v>
      </c>
      <c r="T54" s="12">
        <v>8661880</v>
      </c>
    </row>
    <row r="55" spans="2:20" ht="15" thickBot="1" x14ac:dyDescent="0.25">
      <c r="B55" s="58" t="s">
        <v>53</v>
      </c>
      <c r="C55" s="111">
        <v>7.0875943724500692</v>
      </c>
      <c r="D55" s="111">
        <v>5.6549955099335651</v>
      </c>
      <c r="E55" s="111">
        <v>5.9565952704633549</v>
      </c>
      <c r="F55" s="111">
        <v>5.80579539019846</v>
      </c>
      <c r="G55" s="111">
        <f t="shared" si="2"/>
        <v>6.0361778318351043</v>
      </c>
      <c r="H55" s="111">
        <f t="shared" ref="H55:I55" si="3">+H7/$T55*100000</f>
        <v>8.1488400729773893</v>
      </c>
      <c r="I55" s="111">
        <f t="shared" si="3"/>
        <v>8.5261011874670842</v>
      </c>
      <c r="R55" s="12">
        <v>1329391</v>
      </c>
      <c r="S55" s="12">
        <v>1326261</v>
      </c>
      <c r="T55" s="12">
        <v>1325342</v>
      </c>
    </row>
    <row r="56" spans="2:20" ht="15" thickBot="1" x14ac:dyDescent="0.25">
      <c r="B56" s="58" t="s">
        <v>166</v>
      </c>
      <c r="C56" s="111">
        <v>5.8312380410202893</v>
      </c>
      <c r="D56" s="111">
        <v>5.5347344118158679</v>
      </c>
      <c r="E56" s="111">
        <v>5.4358998687477271</v>
      </c>
      <c r="F56" s="111">
        <v>5.7324034979521485</v>
      </c>
      <c r="G56" s="111">
        <f t="shared" si="2"/>
        <v>8.6610340079980173</v>
      </c>
      <c r="H56" s="111">
        <f t="shared" ref="H56:I56" si="4">+H8/$T56*100000</f>
        <v>6.8690959373777378</v>
      </c>
      <c r="I56" s="111">
        <f t="shared" si="4"/>
        <v>6.4708874772398977</v>
      </c>
      <c r="R56" s="12">
        <v>1018784</v>
      </c>
      <c r="S56" s="12">
        <v>1011792</v>
      </c>
      <c r="T56" s="12">
        <v>1004499</v>
      </c>
    </row>
    <row r="57" spans="2:20" ht="15" thickBot="1" x14ac:dyDescent="0.25">
      <c r="B57" s="58" t="s">
        <v>47</v>
      </c>
      <c r="C57" s="111">
        <v>5.9675637335806746</v>
      </c>
      <c r="D57" s="111">
        <v>4.7740509868645402</v>
      </c>
      <c r="E57" s="111">
        <v>5.2855564497428826</v>
      </c>
      <c r="F57" s="111">
        <v>5.9675637335806746</v>
      </c>
      <c r="G57" s="111">
        <f t="shared" si="2"/>
        <v>4.9309077801223209</v>
      </c>
      <c r="H57" s="111">
        <f t="shared" ref="H57:I57" si="5">+H9/$T57*100000</f>
        <v>7.141314716039223</v>
      </c>
      <c r="I57" s="111">
        <f t="shared" si="5"/>
        <v>7.6514086243277388</v>
      </c>
      <c r="R57" s="12">
        <v>1171543</v>
      </c>
      <c r="S57" s="12">
        <v>1173008</v>
      </c>
      <c r="T57" s="12">
        <v>1176254</v>
      </c>
    </row>
    <row r="58" spans="2:20" ht="15" thickBot="1" x14ac:dyDescent="0.25">
      <c r="B58" s="58" t="s">
        <v>8</v>
      </c>
      <c r="C58" s="111">
        <v>7.2252207143856442</v>
      </c>
      <c r="D58" s="111">
        <v>7.1792002002812767</v>
      </c>
      <c r="E58" s="111">
        <v>5.9826668335677313</v>
      </c>
      <c r="F58" s="111">
        <v>6.6269540310288706</v>
      </c>
      <c r="G58" s="111">
        <f t="shared" si="2"/>
        <v>7.3974964299038968</v>
      </c>
      <c r="H58" s="111">
        <f t="shared" ref="H58:I58" si="6">+H10/$T58*100000</f>
        <v>8.9137534621202228</v>
      </c>
      <c r="I58" s="111">
        <f t="shared" si="6"/>
        <v>10.200274580364379</v>
      </c>
      <c r="R58" s="12">
        <v>2175952</v>
      </c>
      <c r="S58" s="12">
        <v>2172944</v>
      </c>
      <c r="T58" s="12">
        <v>2176412</v>
      </c>
    </row>
    <row r="59" spans="2:20" ht="15" thickBot="1" x14ac:dyDescent="0.25">
      <c r="B59" s="58" t="s">
        <v>9</v>
      </c>
      <c r="C59" s="111">
        <v>1.1975904480185866</v>
      </c>
      <c r="D59" s="111">
        <v>2.3951808960371732</v>
      </c>
      <c r="E59" s="111">
        <v>2.3951808960371732</v>
      </c>
      <c r="F59" s="111">
        <v>3.2506026446218779</v>
      </c>
      <c r="G59" s="111">
        <f t="shared" si="2"/>
        <v>2.5631298891702636</v>
      </c>
      <c r="H59" s="111">
        <f t="shared" ref="H59:I59" si="7">+H11/$T59*100000</f>
        <v>5.1262597783405273</v>
      </c>
      <c r="I59" s="111">
        <f t="shared" si="7"/>
        <v>5.2971351042852115</v>
      </c>
      <c r="R59" s="12">
        <v>582905</v>
      </c>
      <c r="S59" s="12">
        <v>584507</v>
      </c>
      <c r="T59" s="12">
        <v>585222</v>
      </c>
    </row>
    <row r="60" spans="2:20" ht="15" thickBot="1" x14ac:dyDescent="0.25">
      <c r="B60" s="58" t="s">
        <v>55</v>
      </c>
      <c r="C60" s="111">
        <v>2.7694565864601266</v>
      </c>
      <c r="D60" s="111">
        <v>2.895340976753769</v>
      </c>
      <c r="E60" s="111">
        <v>2.6855336595976986</v>
      </c>
      <c r="F60" s="111">
        <v>3.1471097573410529</v>
      </c>
      <c r="G60" s="111">
        <f t="shared" si="2"/>
        <v>2.1518406254008333</v>
      </c>
      <c r="H60" s="111">
        <f t="shared" ref="H60:I60" si="8">+H12/$T60*100000</f>
        <v>4.0505235301662745</v>
      </c>
      <c r="I60" s="111">
        <f t="shared" si="8"/>
        <v>4.3458742042408982</v>
      </c>
      <c r="R60" s="12">
        <v>2394918</v>
      </c>
      <c r="S60" s="12">
        <v>2383139</v>
      </c>
      <c r="T60" s="12">
        <v>2370064</v>
      </c>
    </row>
    <row r="61" spans="2:20" ht="15" thickBot="1" x14ac:dyDescent="0.25">
      <c r="B61" s="58" t="s">
        <v>49</v>
      </c>
      <c r="C61" s="111">
        <v>4.0984366415848843</v>
      </c>
      <c r="D61" s="111">
        <v>4.7815094151823656</v>
      </c>
      <c r="E61" s="111">
        <v>4.5375548531832655</v>
      </c>
      <c r="F61" s="111">
        <v>6.1964458747771483</v>
      </c>
      <c r="G61" s="111">
        <f t="shared" si="2"/>
        <v>4.7266509533947341</v>
      </c>
      <c r="H61" s="111">
        <f t="shared" ref="H61:I61" si="9">+H13/$T61*100000</f>
        <v>5.3113912775260417</v>
      </c>
      <c r="I61" s="111">
        <f t="shared" si="9"/>
        <v>7.0168838895756878</v>
      </c>
      <c r="R61" s="12">
        <v>2045221</v>
      </c>
      <c r="S61" s="12">
        <v>2049562</v>
      </c>
      <c r="T61" s="12">
        <v>2052193</v>
      </c>
    </row>
    <row r="62" spans="2:20" ht="15" thickBot="1" x14ac:dyDescent="0.25">
      <c r="B62" s="58" t="s">
        <v>26</v>
      </c>
      <c r="C62" s="111">
        <v>8.8492588649093005</v>
      </c>
      <c r="D62" s="111">
        <v>9.2485704002982221</v>
      </c>
      <c r="E62" s="111">
        <v>7.496752051495216</v>
      </c>
      <c r="F62" s="111">
        <v>8.4370663122497707</v>
      </c>
      <c r="G62" s="111">
        <f t="shared" si="2"/>
        <v>8.890828082990998</v>
      </c>
      <c r="H62" s="111">
        <f t="shared" ref="H62:I62" si="10">+H14/$T62*100000</f>
        <v>9.6231650782662683</v>
      </c>
      <c r="I62" s="111">
        <f t="shared" si="10"/>
        <v>10.985054929129051</v>
      </c>
      <c r="R62" s="12">
        <v>7780479</v>
      </c>
      <c r="S62" s="12">
        <v>7763362</v>
      </c>
      <c r="T62" s="12">
        <v>7783302</v>
      </c>
    </row>
    <row r="63" spans="2:20" ht="15" thickBot="1" x14ac:dyDescent="0.25">
      <c r="B63" s="58" t="s">
        <v>235</v>
      </c>
      <c r="C63" s="111">
        <v>6.2078179757056837</v>
      </c>
      <c r="D63" s="111">
        <v>6.5636801526569668</v>
      </c>
      <c r="E63" s="111">
        <v>5.4763235008613842</v>
      </c>
      <c r="F63" s="111">
        <v>6.3264387013561114</v>
      </c>
      <c r="G63" s="111">
        <f t="shared" si="2"/>
        <v>7.8768941622392692</v>
      </c>
      <c r="H63" s="111">
        <f t="shared" ref="H63:I63" si="11">+H15/$T63*100000</f>
        <v>6.6983065070413748</v>
      </c>
      <c r="I63" s="111">
        <f t="shared" si="11"/>
        <v>7.484031610506638</v>
      </c>
      <c r="R63" s="12">
        <v>5057353</v>
      </c>
      <c r="S63" s="12">
        <v>5058138</v>
      </c>
      <c r="T63" s="12">
        <v>5090839</v>
      </c>
    </row>
    <row r="64" spans="2:20" ht="15" thickBot="1" x14ac:dyDescent="0.25">
      <c r="B64" s="58" t="s">
        <v>21</v>
      </c>
      <c r="C64" s="111">
        <v>3.1146737945504537</v>
      </c>
      <c r="D64" s="111">
        <v>3.3034419033110871</v>
      </c>
      <c r="E64" s="111">
        <v>2.453985413888236</v>
      </c>
      <c r="F64" s="111">
        <v>4.1528983927339373</v>
      </c>
      <c r="G64" s="111">
        <f t="shared" si="2"/>
        <v>6.0706951420210675</v>
      </c>
      <c r="H64" s="111">
        <f t="shared" ref="H64:I64" si="12">+H16/$T64*100000</f>
        <v>4.3633121333276419</v>
      </c>
      <c r="I64" s="111">
        <f t="shared" si="12"/>
        <v>4.0787482985454044</v>
      </c>
      <c r="R64" s="12">
        <v>1063987</v>
      </c>
      <c r="S64" s="12">
        <v>1059501</v>
      </c>
      <c r="T64" s="12">
        <v>1054245</v>
      </c>
    </row>
    <row r="65" spans="2:20" ht="15" thickBot="1" x14ac:dyDescent="0.25">
      <c r="B65" s="58" t="s">
        <v>10</v>
      </c>
      <c r="C65" s="111">
        <v>3.1903310710423667</v>
      </c>
      <c r="D65" s="111">
        <v>3.3016216897996582</v>
      </c>
      <c r="E65" s="111">
        <v>3.1161373252041717</v>
      </c>
      <c r="F65" s="111">
        <v>5.4532403191073007</v>
      </c>
      <c r="G65" s="111">
        <f t="shared" si="2"/>
        <v>4.2392546051692133</v>
      </c>
      <c r="H65" s="111">
        <f t="shared" ref="H65:I65" si="13">+H17/$T65*100000</f>
        <v>4.4251868246941788</v>
      </c>
      <c r="I65" s="111">
        <f t="shared" si="13"/>
        <v>6.3588819077538208</v>
      </c>
      <c r="R65" s="12">
        <v>2701819</v>
      </c>
      <c r="S65" s="12">
        <v>2695645</v>
      </c>
      <c r="T65" s="12">
        <v>2689152</v>
      </c>
    </row>
    <row r="66" spans="2:20" ht="15" thickBot="1" x14ac:dyDescent="0.25">
      <c r="B66" s="58" t="s">
        <v>167</v>
      </c>
      <c r="C66" s="111">
        <v>5.7174588828055715</v>
      </c>
      <c r="D66" s="111">
        <v>6.9616727329497889</v>
      </c>
      <c r="E66" s="111">
        <v>5.7618950917392944</v>
      </c>
      <c r="F66" s="111">
        <v>6.1618209721427917</v>
      </c>
      <c r="G66" s="111">
        <f t="shared" si="2"/>
        <v>7.5765932789835082</v>
      </c>
      <c r="H66" s="111">
        <f t="shared" ref="H66:I66" si="14">+H18/$T66*100000</f>
        <v>6.6573197304571341</v>
      </c>
      <c r="I66" s="111">
        <f t="shared" si="14"/>
        <v>5.8566621236760978</v>
      </c>
      <c r="R66" s="12">
        <v>6779888</v>
      </c>
      <c r="S66" s="12">
        <v>6751251</v>
      </c>
      <c r="T66" s="12">
        <v>6744456</v>
      </c>
    </row>
    <row r="67" spans="2:20" ht="15" thickBot="1" x14ac:dyDescent="0.25">
      <c r="B67" s="58" t="s">
        <v>168</v>
      </c>
      <c r="C67" s="111">
        <v>4.2805794719213743</v>
      </c>
      <c r="D67" s="111">
        <v>6.7830720862754088</v>
      </c>
      <c r="E67" s="111">
        <v>3.49031864633589</v>
      </c>
      <c r="F67" s="111">
        <v>4.8732750911104876</v>
      </c>
      <c r="G67" s="111">
        <f t="shared" si="2"/>
        <v>5.41973921259678</v>
      </c>
      <c r="H67" s="111">
        <f t="shared" ref="H67:I67" si="15">+H19/$T67*100000</f>
        <v>5.0279508357825549</v>
      </c>
      <c r="I67" s="111">
        <f t="shared" si="15"/>
        <v>5.6156334010038922</v>
      </c>
      <c r="R67" s="12">
        <v>1511251</v>
      </c>
      <c r="S67" s="12">
        <v>1518486</v>
      </c>
      <c r="T67" s="12">
        <v>1531439</v>
      </c>
    </row>
    <row r="68" spans="2:20" ht="15" thickBot="1" x14ac:dyDescent="0.25">
      <c r="B68" s="58" t="s">
        <v>169</v>
      </c>
      <c r="C68" s="111">
        <v>2.7209362439289113</v>
      </c>
      <c r="D68" s="111">
        <v>1.8139574959526072</v>
      </c>
      <c r="E68" s="111">
        <v>1.6627943712898903</v>
      </c>
      <c r="F68" s="111">
        <v>2.7209362439289113</v>
      </c>
      <c r="G68" s="111">
        <f t="shared" si="2"/>
        <v>1.8082855644563389</v>
      </c>
      <c r="H68" s="111">
        <f t="shared" ref="H68:I68" si="16">+H20/$T68*100000</f>
        <v>2.5617378829798132</v>
      </c>
      <c r="I68" s="111">
        <f t="shared" si="16"/>
        <v>4.520713911140847</v>
      </c>
      <c r="R68" s="12">
        <v>661197</v>
      </c>
      <c r="S68" s="12">
        <v>661537</v>
      </c>
      <c r="T68" s="12">
        <v>663612</v>
      </c>
    </row>
    <row r="69" spans="2:20" ht="15" thickBot="1" x14ac:dyDescent="0.25">
      <c r="B69" s="58" t="s">
        <v>51</v>
      </c>
      <c r="C69" s="111">
        <v>1.8066904457240831</v>
      </c>
      <c r="D69" s="111">
        <v>1.08401426743445</v>
      </c>
      <c r="E69" s="111">
        <v>0.99367974514824564</v>
      </c>
      <c r="F69" s="111">
        <v>1.4905196177223685</v>
      </c>
      <c r="G69" s="111">
        <f t="shared" si="2"/>
        <v>1.17796249639249</v>
      </c>
      <c r="H69" s="111">
        <f t="shared" ref="H69:I69" si="17">+H21/$T69*100000</f>
        <v>1.8575562443112339</v>
      </c>
      <c r="I69" s="111">
        <f t="shared" si="17"/>
        <v>1.9934749938949827</v>
      </c>
      <c r="R69" s="12">
        <v>2220504</v>
      </c>
      <c r="S69" s="12">
        <v>2213993</v>
      </c>
      <c r="T69" s="12">
        <v>2207201</v>
      </c>
    </row>
    <row r="70" spans="2:20" ht="15" thickBot="1" x14ac:dyDescent="0.25">
      <c r="B70" s="58" t="s">
        <v>11</v>
      </c>
      <c r="C70" s="111">
        <v>0.93809803749890552</v>
      </c>
      <c r="D70" s="111">
        <v>0.93809803749890552</v>
      </c>
      <c r="E70" s="111">
        <v>0.62539869166593709</v>
      </c>
      <c r="F70" s="111">
        <v>0</v>
      </c>
      <c r="G70" s="111">
        <f t="shared" si="2"/>
        <v>0.93901122118409319</v>
      </c>
      <c r="H70" s="111">
        <f t="shared" ref="H70:I70" si="18">+H22/$T70*100000</f>
        <v>0.31300374039469775</v>
      </c>
      <c r="I70" s="111">
        <f t="shared" si="18"/>
        <v>5.6340673271045594</v>
      </c>
      <c r="R70" s="12">
        <v>319914</v>
      </c>
      <c r="S70" s="12">
        <v>319796</v>
      </c>
      <c r="T70" s="12">
        <v>319485</v>
      </c>
    </row>
    <row r="71" spans="2:20" ht="15" thickBot="1" x14ac:dyDescent="0.25">
      <c r="B71" s="60" t="s">
        <v>22</v>
      </c>
      <c r="C71" s="112">
        <v>5.3413406874864711</v>
      </c>
      <c r="D71" s="112">
        <v>5.6452336384932087</v>
      </c>
      <c r="E71" s="112">
        <v>4.6343675028527427</v>
      </c>
      <c r="F71" s="112">
        <v>5.4953975307051648</v>
      </c>
      <c r="G71" s="112">
        <f t="shared" si="2"/>
        <v>5.9280375453059015</v>
      </c>
      <c r="H71" s="112">
        <f t="shared" ref="H71:I71" si="19">+H23/$T71*100000</f>
        <v>6.170471513197147</v>
      </c>
      <c r="I71" s="112">
        <f t="shared" si="19"/>
        <v>6.9947470040273769</v>
      </c>
      <c r="R71" s="12">
        <v>47450795</v>
      </c>
      <c r="S71" s="12">
        <v>47385107</v>
      </c>
      <c r="T71" s="12">
        <v>47435597</v>
      </c>
    </row>
    <row r="72" spans="2:20" ht="13.5" thickBot="1" x14ac:dyDescent="0.25">
      <c r="C72" s="111"/>
      <c r="D72" s="111"/>
      <c r="E72" s="111"/>
      <c r="F72" s="111"/>
      <c r="G72" s="111"/>
    </row>
    <row r="73" spans="2:20" ht="13.5" thickBot="1" x14ac:dyDescent="0.25">
      <c r="C73" s="111"/>
      <c r="D73" s="111"/>
      <c r="E73" s="111"/>
      <c r="F73" s="111"/>
      <c r="G73" s="111"/>
    </row>
    <row r="74" spans="2:20" ht="13.5" thickBot="1" x14ac:dyDescent="0.25">
      <c r="C74" s="111"/>
      <c r="D74" s="111"/>
      <c r="E74" s="111"/>
      <c r="F74" s="111"/>
      <c r="G74" s="111"/>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B1:T74"/>
  <sheetViews>
    <sheetView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2.140625" style="12" customWidth="1"/>
    <col min="18" max="18" width="12.140625" style="12" hidden="1" customWidth="1"/>
    <col min="19" max="19" width="12.28515625" style="12" hidden="1" customWidth="1"/>
    <col min="20" max="20" width="16.5703125" style="12" hidden="1" customWidth="1"/>
    <col min="21" max="61" width="12.28515625" style="12" customWidth="1"/>
    <col min="62" max="16384" width="11.42578125" style="12"/>
  </cols>
  <sheetData>
    <row r="1" spans="2:10" ht="15" x14ac:dyDescent="0.2">
      <c r="C1" s="56"/>
      <c r="D1" s="56"/>
    </row>
    <row r="2" spans="2:10" ht="40.5" customHeight="1" x14ac:dyDescent="0.2">
      <c r="B2" s="10"/>
      <c r="C2" s="20"/>
      <c r="D2" s="56"/>
    </row>
    <row r="3" spans="2:10" ht="27.95" customHeight="1" x14ac:dyDescent="0.2">
      <c r="B3" s="57"/>
      <c r="C3" s="11"/>
    </row>
    <row r="5" spans="2:10" ht="39" customHeight="1" x14ac:dyDescent="0.2">
      <c r="C5" s="38" t="s">
        <v>175</v>
      </c>
      <c r="D5" s="38" t="s">
        <v>236</v>
      </c>
      <c r="E5" s="38" t="s">
        <v>245</v>
      </c>
      <c r="F5" s="64" t="s">
        <v>247</v>
      </c>
      <c r="G5" s="38" t="s">
        <v>256</v>
      </c>
      <c r="H5" s="38" t="s">
        <v>265</v>
      </c>
      <c r="I5" s="38" t="s">
        <v>273</v>
      </c>
    </row>
    <row r="6" spans="2:10" ht="17.100000000000001" customHeight="1" thickBot="1" x14ac:dyDescent="0.25">
      <c r="B6" s="58" t="s">
        <v>52</v>
      </c>
      <c r="C6" s="40">
        <v>87</v>
      </c>
      <c r="D6" s="40">
        <v>64</v>
      </c>
      <c r="E6" s="40">
        <v>76</v>
      </c>
      <c r="F6" s="40">
        <v>90</v>
      </c>
      <c r="G6" s="40">
        <v>122</v>
      </c>
      <c r="H6" s="40">
        <v>132</v>
      </c>
      <c r="I6" s="40">
        <v>115</v>
      </c>
    </row>
    <row r="7" spans="2:10" ht="17.100000000000001" customHeight="1" thickBot="1" x14ac:dyDescent="0.25">
      <c r="B7" s="58" t="s">
        <v>53</v>
      </c>
      <c r="C7" s="40">
        <v>9</v>
      </c>
      <c r="D7" s="40">
        <v>12</v>
      </c>
      <c r="E7" s="40">
        <v>20</v>
      </c>
      <c r="F7" s="40">
        <v>9</v>
      </c>
      <c r="G7" s="40">
        <v>31</v>
      </c>
      <c r="H7" s="40">
        <v>44</v>
      </c>
      <c r="I7" s="40">
        <v>16</v>
      </c>
    </row>
    <row r="8" spans="2:10" ht="17.100000000000001" customHeight="1" thickBot="1" x14ac:dyDescent="0.25">
      <c r="B8" s="58" t="s">
        <v>166</v>
      </c>
      <c r="C8" s="40">
        <v>14</v>
      </c>
      <c r="D8" s="40">
        <v>20</v>
      </c>
      <c r="E8" s="40">
        <v>20</v>
      </c>
      <c r="F8" s="40">
        <v>19</v>
      </c>
      <c r="G8" s="40">
        <v>14</v>
      </c>
      <c r="H8" s="40">
        <v>26</v>
      </c>
      <c r="I8" s="40">
        <v>35</v>
      </c>
      <c r="J8" s="63"/>
    </row>
    <row r="9" spans="2:10" ht="17.100000000000001" customHeight="1" thickBot="1" x14ac:dyDescent="0.25">
      <c r="B9" s="58" t="s">
        <v>47</v>
      </c>
      <c r="C9" s="40">
        <v>20</v>
      </c>
      <c r="D9" s="40">
        <v>7</v>
      </c>
      <c r="E9" s="40">
        <v>18</v>
      </c>
      <c r="F9" s="40">
        <v>19</v>
      </c>
      <c r="G9" s="40">
        <v>37</v>
      </c>
      <c r="H9" s="40">
        <v>32</v>
      </c>
      <c r="I9" s="40">
        <v>29</v>
      </c>
    </row>
    <row r="10" spans="2:10" ht="17.100000000000001" customHeight="1" thickBot="1" x14ac:dyDescent="0.25">
      <c r="B10" s="58" t="s">
        <v>8</v>
      </c>
      <c r="C10" s="40">
        <v>13</v>
      </c>
      <c r="D10" s="40">
        <v>15</v>
      </c>
      <c r="E10" s="40">
        <v>22</v>
      </c>
      <c r="F10" s="40">
        <v>22</v>
      </c>
      <c r="G10" s="40">
        <v>23</v>
      </c>
      <c r="H10" s="40">
        <v>26</v>
      </c>
      <c r="I10" s="40">
        <v>20</v>
      </c>
    </row>
    <row r="11" spans="2:10" ht="17.100000000000001" customHeight="1" thickBot="1" x14ac:dyDescent="0.25">
      <c r="B11" s="58" t="s">
        <v>9</v>
      </c>
      <c r="C11" s="40">
        <v>1</v>
      </c>
      <c r="D11" s="40">
        <v>5</v>
      </c>
      <c r="E11" s="40">
        <v>6</v>
      </c>
      <c r="F11" s="40">
        <v>11</v>
      </c>
      <c r="G11" s="40">
        <v>3</v>
      </c>
      <c r="H11" s="40">
        <v>8</v>
      </c>
      <c r="I11" s="40">
        <v>8</v>
      </c>
    </row>
    <row r="12" spans="2:10" ht="17.100000000000001" customHeight="1" thickBot="1" x14ac:dyDescent="0.25">
      <c r="B12" s="58" t="s">
        <v>54</v>
      </c>
      <c r="C12" s="40">
        <v>49</v>
      </c>
      <c r="D12" s="40">
        <v>33</v>
      </c>
      <c r="E12" s="40">
        <v>23</v>
      </c>
      <c r="F12" s="40">
        <v>46</v>
      </c>
      <c r="G12" s="40">
        <v>29</v>
      </c>
      <c r="H12" s="40">
        <v>54</v>
      </c>
      <c r="I12" s="40">
        <v>46</v>
      </c>
    </row>
    <row r="13" spans="2:10" ht="17.100000000000001" customHeight="1" thickBot="1" x14ac:dyDescent="0.25">
      <c r="B13" s="58" t="s">
        <v>49</v>
      </c>
      <c r="C13" s="40">
        <v>31</v>
      </c>
      <c r="D13" s="40">
        <v>24</v>
      </c>
      <c r="E13" s="40">
        <v>17</v>
      </c>
      <c r="F13" s="40">
        <v>42</v>
      </c>
      <c r="G13" s="40">
        <v>32</v>
      </c>
      <c r="H13" s="40">
        <v>41</v>
      </c>
      <c r="I13" s="40">
        <v>56</v>
      </c>
    </row>
    <row r="14" spans="2:10" ht="17.100000000000001" customHeight="1" thickBot="1" x14ac:dyDescent="0.25">
      <c r="B14" s="58" t="s">
        <v>26</v>
      </c>
      <c r="C14" s="40">
        <v>390</v>
      </c>
      <c r="D14" s="40">
        <v>425</v>
      </c>
      <c r="E14" s="40">
        <v>385</v>
      </c>
      <c r="F14" s="40">
        <v>431</v>
      </c>
      <c r="G14" s="40">
        <v>490</v>
      </c>
      <c r="H14" s="40">
        <v>653</v>
      </c>
      <c r="I14" s="40">
        <v>786</v>
      </c>
    </row>
    <row r="15" spans="2:10" ht="17.100000000000001" customHeight="1" thickBot="1" x14ac:dyDescent="0.25">
      <c r="B15" s="58" t="s">
        <v>48</v>
      </c>
      <c r="C15" s="40">
        <v>89</v>
      </c>
      <c r="D15" s="40">
        <v>86</v>
      </c>
      <c r="E15" s="40">
        <v>70</v>
      </c>
      <c r="F15" s="40">
        <v>86</v>
      </c>
      <c r="G15" s="40">
        <v>82</v>
      </c>
      <c r="H15" s="40">
        <v>81</v>
      </c>
      <c r="I15" s="40">
        <v>117</v>
      </c>
    </row>
    <row r="16" spans="2:10" ht="17.100000000000001" customHeight="1" thickBot="1" x14ac:dyDescent="0.25">
      <c r="B16" s="58" t="s">
        <v>21</v>
      </c>
      <c r="C16" s="40">
        <v>13</v>
      </c>
      <c r="D16" s="40">
        <v>11</v>
      </c>
      <c r="E16" s="40">
        <v>12</v>
      </c>
      <c r="F16" s="40">
        <v>9</v>
      </c>
      <c r="G16" s="40">
        <v>5</v>
      </c>
      <c r="H16" s="40">
        <v>8</v>
      </c>
      <c r="I16" s="40">
        <v>17</v>
      </c>
    </row>
    <row r="17" spans="2:11" ht="17.100000000000001" customHeight="1" thickBot="1" x14ac:dyDescent="0.25">
      <c r="B17" s="58" t="s">
        <v>10</v>
      </c>
      <c r="C17" s="40">
        <v>22</v>
      </c>
      <c r="D17" s="40">
        <v>27</v>
      </c>
      <c r="E17" s="40">
        <v>31</v>
      </c>
      <c r="F17" s="40">
        <v>33</v>
      </c>
      <c r="G17" s="40">
        <v>48</v>
      </c>
      <c r="H17" s="40">
        <v>66</v>
      </c>
      <c r="I17" s="40">
        <v>39</v>
      </c>
    </row>
    <row r="18" spans="2:11" ht="17.100000000000001" customHeight="1" thickBot="1" x14ac:dyDescent="0.25">
      <c r="B18" s="58" t="s">
        <v>167</v>
      </c>
      <c r="C18" s="40">
        <v>54</v>
      </c>
      <c r="D18" s="40">
        <v>84</v>
      </c>
      <c r="E18" s="40">
        <v>86</v>
      </c>
      <c r="F18" s="40">
        <v>105</v>
      </c>
      <c r="G18" s="40">
        <v>104</v>
      </c>
      <c r="H18" s="40">
        <v>114</v>
      </c>
      <c r="I18" s="40">
        <v>146</v>
      </c>
    </row>
    <row r="19" spans="2:11" ht="17.100000000000001" customHeight="1" thickBot="1" x14ac:dyDescent="0.25">
      <c r="B19" s="58" t="s">
        <v>168</v>
      </c>
      <c r="C19" s="40">
        <v>15</v>
      </c>
      <c r="D19" s="40">
        <v>18</v>
      </c>
      <c r="E19" s="40">
        <v>11</v>
      </c>
      <c r="F19" s="40">
        <v>14</v>
      </c>
      <c r="G19" s="40">
        <v>7</v>
      </c>
      <c r="H19" s="40">
        <v>21</v>
      </c>
      <c r="I19" s="40">
        <v>40</v>
      </c>
    </row>
    <row r="20" spans="2:11" ht="17.100000000000001" customHeight="1" thickBot="1" x14ac:dyDescent="0.25">
      <c r="B20" s="58" t="s">
        <v>169</v>
      </c>
      <c r="C20" s="40">
        <v>2</v>
      </c>
      <c r="D20" s="40">
        <v>3</v>
      </c>
      <c r="E20" s="40">
        <v>8</v>
      </c>
      <c r="F20" s="40">
        <v>10</v>
      </c>
      <c r="G20" s="40">
        <v>15</v>
      </c>
      <c r="H20" s="40">
        <v>13</v>
      </c>
      <c r="I20" s="40">
        <v>17</v>
      </c>
    </row>
    <row r="21" spans="2:11" ht="17.100000000000001" customHeight="1" thickBot="1" x14ac:dyDescent="0.25">
      <c r="B21" s="58" t="s">
        <v>51</v>
      </c>
      <c r="C21" s="40">
        <v>16</v>
      </c>
      <c r="D21" s="40">
        <v>13</v>
      </c>
      <c r="E21" s="40">
        <v>20</v>
      </c>
      <c r="F21" s="40">
        <v>21</v>
      </c>
      <c r="G21" s="40">
        <v>29</v>
      </c>
      <c r="H21" s="40">
        <v>32</v>
      </c>
      <c r="I21" s="40">
        <v>39</v>
      </c>
    </row>
    <row r="22" spans="2:11" ht="17.100000000000001" customHeight="1" thickBot="1" x14ac:dyDescent="0.25">
      <c r="B22" s="58" t="s">
        <v>11</v>
      </c>
      <c r="C22" s="40">
        <v>9</v>
      </c>
      <c r="D22" s="40">
        <v>14</v>
      </c>
      <c r="E22" s="40">
        <v>13</v>
      </c>
      <c r="F22" s="40">
        <v>12</v>
      </c>
      <c r="G22" s="40">
        <v>9</v>
      </c>
      <c r="H22" s="40">
        <v>10</v>
      </c>
      <c r="I22" s="40">
        <v>4</v>
      </c>
    </row>
    <row r="23" spans="2:11" ht="17.100000000000001" customHeight="1" thickBot="1" x14ac:dyDescent="0.25">
      <c r="B23" s="60" t="s">
        <v>22</v>
      </c>
      <c r="C23" s="61">
        <v>834</v>
      </c>
      <c r="D23" s="61">
        <v>861</v>
      </c>
      <c r="E23" s="61">
        <v>838</v>
      </c>
      <c r="F23" s="61">
        <v>979</v>
      </c>
      <c r="G23" s="61">
        <v>1080</v>
      </c>
      <c r="H23" s="61">
        <v>1361</v>
      </c>
      <c r="I23" s="61">
        <v>1530</v>
      </c>
      <c r="K23" s="18"/>
    </row>
    <row r="24" spans="2:11" ht="33" customHeight="1" x14ac:dyDescent="0.2">
      <c r="C24" s="18"/>
      <c r="G24" s="18"/>
      <c r="H24" s="13"/>
    </row>
    <row r="25" spans="2:11" ht="48" customHeight="1" x14ac:dyDescent="0.2">
      <c r="B25" s="62"/>
      <c r="C25" s="62"/>
      <c r="D25" s="62"/>
      <c r="E25" s="62"/>
      <c r="F25" s="67"/>
      <c r="G25" s="67"/>
    </row>
    <row r="26" spans="2:11" ht="15.75" customHeight="1" x14ac:dyDescent="0.2"/>
    <row r="27" spans="2:11" s="63" customFormat="1" ht="39" customHeight="1" x14ac:dyDescent="0.2">
      <c r="C27" s="39" t="s">
        <v>257</v>
      </c>
      <c r="D27" s="39" t="s">
        <v>266</v>
      </c>
      <c r="E27" s="39" t="s">
        <v>274</v>
      </c>
      <c r="F27" s="12"/>
      <c r="G27" s="12"/>
    </row>
    <row r="28" spans="2:11" ht="17.100000000000001" customHeight="1" thickBot="1" x14ac:dyDescent="0.25">
      <c r="B28" s="58" t="s">
        <v>52</v>
      </c>
      <c r="C28" s="36">
        <f t="shared" ref="C28:E43" si="0">+(G6-C6)/C6</f>
        <v>0.40229885057471265</v>
      </c>
      <c r="D28" s="36">
        <f t="shared" si="0"/>
        <v>1.0625</v>
      </c>
      <c r="E28" s="36">
        <f t="shared" si="0"/>
        <v>0.51315789473684215</v>
      </c>
      <c r="F28" s="70"/>
      <c r="G28" s="70"/>
    </row>
    <row r="29" spans="2:11" ht="17.100000000000001" customHeight="1" thickBot="1" x14ac:dyDescent="0.25">
      <c r="B29" s="58" t="s">
        <v>53</v>
      </c>
      <c r="C29" s="36">
        <f t="shared" si="0"/>
        <v>2.4444444444444446</v>
      </c>
      <c r="D29" s="36">
        <f t="shared" si="0"/>
        <v>2.6666666666666665</v>
      </c>
      <c r="E29" s="36">
        <f t="shared" si="0"/>
        <v>-0.2</v>
      </c>
      <c r="F29" s="70"/>
      <c r="G29" s="70"/>
    </row>
    <row r="30" spans="2:11" ht="17.100000000000001" customHeight="1" thickBot="1" x14ac:dyDescent="0.25">
      <c r="B30" s="58" t="s">
        <v>166</v>
      </c>
      <c r="C30" s="36">
        <f t="shared" si="0"/>
        <v>0</v>
      </c>
      <c r="D30" s="36">
        <f t="shared" si="0"/>
        <v>0.3</v>
      </c>
      <c r="E30" s="36">
        <f t="shared" si="0"/>
        <v>0.75</v>
      </c>
    </row>
    <row r="31" spans="2:11" ht="17.100000000000001" customHeight="1" thickBot="1" x14ac:dyDescent="0.25">
      <c r="B31" s="58" t="s">
        <v>47</v>
      </c>
      <c r="C31" s="36">
        <f t="shared" si="0"/>
        <v>0.85</v>
      </c>
      <c r="D31" s="36">
        <f t="shared" si="0"/>
        <v>3.5714285714285716</v>
      </c>
      <c r="E31" s="36">
        <f t="shared" si="0"/>
        <v>0.61111111111111116</v>
      </c>
    </row>
    <row r="32" spans="2:11" ht="17.100000000000001" customHeight="1" thickBot="1" x14ac:dyDescent="0.25">
      <c r="B32" s="58" t="s">
        <v>8</v>
      </c>
      <c r="C32" s="36">
        <f t="shared" si="0"/>
        <v>0.76923076923076927</v>
      </c>
      <c r="D32" s="36">
        <f t="shared" si="0"/>
        <v>0.73333333333333328</v>
      </c>
      <c r="E32" s="36">
        <f t="shared" si="0"/>
        <v>-9.0909090909090912E-2</v>
      </c>
    </row>
    <row r="33" spans="2:7" ht="17.100000000000001" customHeight="1" thickBot="1" x14ac:dyDescent="0.25">
      <c r="B33" s="58" t="s">
        <v>9</v>
      </c>
      <c r="C33" s="36">
        <f t="shared" si="0"/>
        <v>2</v>
      </c>
      <c r="D33" s="36">
        <f t="shared" si="0"/>
        <v>0.6</v>
      </c>
      <c r="E33" s="36">
        <f t="shared" si="0"/>
        <v>0.33333333333333331</v>
      </c>
    </row>
    <row r="34" spans="2:7" ht="17.100000000000001" customHeight="1" thickBot="1" x14ac:dyDescent="0.25">
      <c r="B34" s="58" t="s">
        <v>54</v>
      </c>
      <c r="C34" s="36">
        <f t="shared" si="0"/>
        <v>-0.40816326530612246</v>
      </c>
      <c r="D34" s="36">
        <f t="shared" si="0"/>
        <v>0.63636363636363635</v>
      </c>
      <c r="E34" s="36">
        <f t="shared" si="0"/>
        <v>1</v>
      </c>
    </row>
    <row r="35" spans="2:7" ht="17.100000000000001" customHeight="1" thickBot="1" x14ac:dyDescent="0.25">
      <c r="B35" s="58" t="s">
        <v>49</v>
      </c>
      <c r="C35" s="36">
        <f t="shared" si="0"/>
        <v>3.2258064516129031E-2</v>
      </c>
      <c r="D35" s="36">
        <f t="shared" si="0"/>
        <v>0.70833333333333337</v>
      </c>
      <c r="E35" s="36">
        <f t="shared" si="0"/>
        <v>2.2941176470588234</v>
      </c>
    </row>
    <row r="36" spans="2:7" ht="17.100000000000001" customHeight="1" thickBot="1" x14ac:dyDescent="0.25">
      <c r="B36" s="58" t="s">
        <v>26</v>
      </c>
      <c r="C36" s="36">
        <f t="shared" si="0"/>
        <v>0.25641025641025639</v>
      </c>
      <c r="D36" s="36">
        <f t="shared" si="0"/>
        <v>0.53647058823529414</v>
      </c>
      <c r="E36" s="36">
        <f t="shared" si="0"/>
        <v>1.0415584415584416</v>
      </c>
    </row>
    <row r="37" spans="2:7" ht="17.100000000000001" customHeight="1" thickBot="1" x14ac:dyDescent="0.25">
      <c r="B37" s="58" t="s">
        <v>48</v>
      </c>
      <c r="C37" s="36">
        <f t="shared" si="0"/>
        <v>-7.8651685393258425E-2</v>
      </c>
      <c r="D37" s="36">
        <f t="shared" si="0"/>
        <v>-5.8139534883720929E-2</v>
      </c>
      <c r="E37" s="36">
        <f t="shared" si="0"/>
        <v>0.67142857142857137</v>
      </c>
    </row>
    <row r="38" spans="2:7" ht="17.100000000000001" customHeight="1" thickBot="1" x14ac:dyDescent="0.25">
      <c r="B38" s="58" t="s">
        <v>21</v>
      </c>
      <c r="C38" s="36">
        <f t="shared" si="0"/>
        <v>-0.61538461538461542</v>
      </c>
      <c r="D38" s="36">
        <f t="shared" si="0"/>
        <v>-0.27272727272727271</v>
      </c>
      <c r="E38" s="36">
        <f t="shared" si="0"/>
        <v>0.41666666666666669</v>
      </c>
    </row>
    <row r="39" spans="2:7" ht="17.100000000000001" customHeight="1" thickBot="1" x14ac:dyDescent="0.25">
      <c r="B39" s="58" t="s">
        <v>10</v>
      </c>
      <c r="C39" s="36">
        <f t="shared" si="0"/>
        <v>1.1818181818181819</v>
      </c>
      <c r="D39" s="36">
        <f t="shared" si="0"/>
        <v>1.4444444444444444</v>
      </c>
      <c r="E39" s="36">
        <f t="shared" si="0"/>
        <v>0.25806451612903225</v>
      </c>
    </row>
    <row r="40" spans="2:7" ht="17.100000000000001" customHeight="1" thickBot="1" x14ac:dyDescent="0.25">
      <c r="B40" s="58" t="s">
        <v>167</v>
      </c>
      <c r="C40" s="36">
        <f t="shared" si="0"/>
        <v>0.92592592592592593</v>
      </c>
      <c r="D40" s="36">
        <f t="shared" si="0"/>
        <v>0.35714285714285715</v>
      </c>
      <c r="E40" s="36">
        <f t="shared" si="0"/>
        <v>0.69767441860465118</v>
      </c>
    </row>
    <row r="41" spans="2:7" ht="17.100000000000001" customHeight="1" thickBot="1" x14ac:dyDescent="0.25">
      <c r="B41" s="58" t="s">
        <v>168</v>
      </c>
      <c r="C41" s="36">
        <f t="shared" si="0"/>
        <v>-0.53333333333333333</v>
      </c>
      <c r="D41" s="36">
        <f t="shared" si="0"/>
        <v>0.16666666666666666</v>
      </c>
      <c r="E41" s="36">
        <f t="shared" si="0"/>
        <v>2.6363636363636362</v>
      </c>
    </row>
    <row r="42" spans="2:7" ht="17.100000000000001" customHeight="1" thickBot="1" x14ac:dyDescent="0.25">
      <c r="B42" s="58" t="s">
        <v>169</v>
      </c>
      <c r="C42" s="36">
        <f t="shared" si="0"/>
        <v>6.5</v>
      </c>
      <c r="D42" s="36">
        <f t="shared" si="0"/>
        <v>3.3333333333333335</v>
      </c>
      <c r="E42" s="36">
        <f t="shared" si="0"/>
        <v>1.125</v>
      </c>
    </row>
    <row r="43" spans="2:7" ht="17.100000000000001" customHeight="1" thickBot="1" x14ac:dyDescent="0.25">
      <c r="B43" s="58" t="s">
        <v>51</v>
      </c>
      <c r="C43" s="36">
        <f t="shared" si="0"/>
        <v>0.8125</v>
      </c>
      <c r="D43" s="36">
        <f t="shared" si="0"/>
        <v>1.4615384615384615</v>
      </c>
      <c r="E43" s="36">
        <f t="shared" si="0"/>
        <v>0.95</v>
      </c>
    </row>
    <row r="44" spans="2:7" ht="17.100000000000001" customHeight="1" thickBot="1" x14ac:dyDescent="0.25">
      <c r="B44" s="58" t="s">
        <v>11</v>
      </c>
      <c r="C44" s="36">
        <f t="shared" ref="C44:E45" si="1">+(G22-C22)/C22</f>
        <v>0</v>
      </c>
      <c r="D44" s="36">
        <f t="shared" si="1"/>
        <v>-0.2857142857142857</v>
      </c>
      <c r="E44" s="36">
        <f t="shared" si="1"/>
        <v>-0.69230769230769229</v>
      </c>
    </row>
    <row r="45" spans="2:7" ht="17.100000000000001" customHeight="1" thickBot="1" x14ac:dyDescent="0.25">
      <c r="B45" s="60" t="s">
        <v>22</v>
      </c>
      <c r="C45" s="68">
        <f t="shared" si="1"/>
        <v>0.29496402877697842</v>
      </c>
      <c r="D45" s="68">
        <f t="shared" si="1"/>
        <v>0.58072009291521487</v>
      </c>
      <c r="E45" s="68">
        <f t="shared" si="1"/>
        <v>0.82577565632458239</v>
      </c>
    </row>
    <row r="47" spans="2:7" x14ac:dyDescent="0.2">
      <c r="B47" s="70" t="s">
        <v>132</v>
      </c>
      <c r="C47" s="70"/>
      <c r="D47" s="70"/>
      <c r="E47" s="70"/>
      <c r="F47" s="70"/>
      <c r="G47" s="70"/>
    </row>
    <row r="48" spans="2:7" x14ac:dyDescent="0.2">
      <c r="B48" s="70" t="s">
        <v>134</v>
      </c>
      <c r="C48" s="70"/>
      <c r="D48" s="70"/>
      <c r="E48" s="70"/>
      <c r="F48" s="70"/>
      <c r="G48" s="70"/>
    </row>
    <row r="53" spans="2:20" ht="39" customHeight="1" x14ac:dyDescent="0.2">
      <c r="C53" s="38" t="s">
        <v>175</v>
      </c>
      <c r="D53" s="38" t="s">
        <v>236</v>
      </c>
      <c r="E53" s="38" t="s">
        <v>245</v>
      </c>
      <c r="F53" s="64" t="s">
        <v>247</v>
      </c>
      <c r="G53" s="38" t="s">
        <v>256</v>
      </c>
      <c r="H53" s="38" t="s">
        <v>265</v>
      </c>
      <c r="I53" s="38" t="s">
        <v>273</v>
      </c>
      <c r="T53" s="12">
        <v>2022</v>
      </c>
    </row>
    <row r="54" spans="2:20" ht="15" thickBot="1" x14ac:dyDescent="0.25">
      <c r="B54" s="58" t="s">
        <v>52</v>
      </c>
      <c r="C54" s="111">
        <v>1.0066898591039186</v>
      </c>
      <c r="D54" s="111">
        <v>0.74055345957069885</v>
      </c>
      <c r="E54" s="111">
        <v>0.87940723324020487</v>
      </c>
      <c r="F54" s="111">
        <v>1.0414033025212952</v>
      </c>
      <c r="G54" s="111">
        <v>1.4084702166273373</v>
      </c>
      <c r="H54" s="111">
        <v>1.5239185950394141</v>
      </c>
      <c r="I54" s="111">
        <v>1.3276563517388835</v>
      </c>
      <c r="R54" s="12">
        <v>8635689</v>
      </c>
      <c r="S54" s="12">
        <v>8642185</v>
      </c>
      <c r="T54" s="12">
        <v>8661880</v>
      </c>
    </row>
    <row r="55" spans="2:20" ht="15" thickBot="1" x14ac:dyDescent="0.25">
      <c r="B55" s="58" t="s">
        <v>53</v>
      </c>
      <c r="C55" s="111">
        <v>0.67859946119202785</v>
      </c>
      <c r="D55" s="111">
        <v>0.9047992815893704</v>
      </c>
      <c r="E55" s="111">
        <v>1.5079988026489508</v>
      </c>
      <c r="F55" s="111">
        <v>0.67859946119202785</v>
      </c>
      <c r="G55" s="111">
        <v>2.3390189098361027</v>
      </c>
      <c r="H55" s="111">
        <v>3.3198978075093066</v>
      </c>
      <c r="I55" s="111">
        <v>1.2072355663670207</v>
      </c>
      <c r="R55" s="12">
        <v>1329391</v>
      </c>
      <c r="S55" s="12">
        <v>1326261</v>
      </c>
      <c r="T55" s="12">
        <v>1325342</v>
      </c>
    </row>
    <row r="56" spans="2:20" ht="15" thickBot="1" x14ac:dyDescent="0.25">
      <c r="B56" s="58" t="s">
        <v>166</v>
      </c>
      <c r="C56" s="111">
        <v>1.383683602953967</v>
      </c>
      <c r="D56" s="111">
        <v>1.9766908613628096</v>
      </c>
      <c r="E56" s="111">
        <v>1.9766908613628096</v>
      </c>
      <c r="F56" s="111">
        <v>1.877856318294669</v>
      </c>
      <c r="G56" s="111">
        <v>1.3937296104824395</v>
      </c>
      <c r="H56" s="111">
        <v>2.5883549908959593</v>
      </c>
      <c r="I56" s="111">
        <v>3.484324026206099</v>
      </c>
      <c r="R56" s="12">
        <v>1018784</v>
      </c>
      <c r="S56" s="12">
        <v>1011792</v>
      </c>
      <c r="T56" s="12">
        <v>1004499</v>
      </c>
    </row>
    <row r="57" spans="2:20" ht="15" thickBot="1" x14ac:dyDescent="0.25">
      <c r="B57" s="58" t="s">
        <v>47</v>
      </c>
      <c r="C57" s="111">
        <v>1.7050182095944786</v>
      </c>
      <c r="D57" s="111">
        <v>0.59675637335806753</v>
      </c>
      <c r="E57" s="111">
        <v>1.5345163886350304</v>
      </c>
      <c r="F57" s="111">
        <v>1.6197672991147545</v>
      </c>
      <c r="G57" s="111">
        <v>3.1455791011125149</v>
      </c>
      <c r="H57" s="111">
        <v>2.7205008442054184</v>
      </c>
      <c r="I57" s="111">
        <v>2.4654538900611604</v>
      </c>
      <c r="R57" s="12">
        <v>1171543</v>
      </c>
      <c r="S57" s="12">
        <v>1173008</v>
      </c>
      <c r="T57" s="12">
        <v>1176254</v>
      </c>
    </row>
    <row r="58" spans="2:20" ht="15" thickBot="1" x14ac:dyDescent="0.25">
      <c r="B58" s="58" t="s">
        <v>8</v>
      </c>
      <c r="C58" s="111">
        <v>0.59826668335677313</v>
      </c>
      <c r="D58" s="111">
        <v>0.69030771156550741</v>
      </c>
      <c r="E58" s="111">
        <v>1.0124513102960777</v>
      </c>
      <c r="F58" s="111">
        <v>1.0124513102960777</v>
      </c>
      <c r="G58" s="111">
        <v>1.0567852042719852</v>
      </c>
      <c r="H58" s="111">
        <v>1.1946267526552878</v>
      </c>
      <c r="I58" s="111">
        <v>0.91894365588868288</v>
      </c>
      <c r="R58" s="12">
        <v>2175952</v>
      </c>
      <c r="S58" s="12">
        <v>2172944</v>
      </c>
      <c r="T58" s="12">
        <v>2176412</v>
      </c>
    </row>
    <row r="59" spans="2:20" ht="15" thickBot="1" x14ac:dyDescent="0.25">
      <c r="B59" s="58" t="s">
        <v>9</v>
      </c>
      <c r="C59" s="111">
        <v>0.17108434971694095</v>
      </c>
      <c r="D59" s="111">
        <v>0.85542174858470466</v>
      </c>
      <c r="E59" s="111">
        <v>1.0265060983016456</v>
      </c>
      <c r="F59" s="111">
        <v>1.8819278468863505</v>
      </c>
      <c r="G59" s="111">
        <v>0.51262597783405273</v>
      </c>
      <c r="H59" s="111">
        <v>1.3670026075574739</v>
      </c>
      <c r="I59" s="111">
        <v>1.3670026075574739</v>
      </c>
      <c r="R59" s="12">
        <v>582905</v>
      </c>
      <c r="S59" s="12">
        <v>584507</v>
      </c>
      <c r="T59" s="12">
        <v>585222</v>
      </c>
    </row>
    <row r="60" spans="2:20" ht="15" thickBot="1" x14ac:dyDescent="0.25">
      <c r="B60" s="58" t="s">
        <v>55</v>
      </c>
      <c r="C60" s="111">
        <v>2.056111708129488</v>
      </c>
      <c r="D60" s="111">
        <v>1.3847282932300633</v>
      </c>
      <c r="E60" s="111">
        <v>0.965113658917923</v>
      </c>
      <c r="F60" s="111">
        <v>1.930227317835846</v>
      </c>
      <c r="G60" s="111">
        <v>1.2235956497377287</v>
      </c>
      <c r="H60" s="111">
        <v>2.2784194857185294</v>
      </c>
      <c r="I60" s="111">
        <v>1.940875858204673</v>
      </c>
      <c r="R60" s="12">
        <v>2394918</v>
      </c>
      <c r="S60" s="12">
        <v>2383139</v>
      </c>
      <c r="T60" s="12">
        <v>2370064</v>
      </c>
    </row>
    <row r="61" spans="2:20" ht="15" thickBot="1" x14ac:dyDescent="0.25">
      <c r="B61" s="58" t="s">
        <v>49</v>
      </c>
      <c r="C61" s="111">
        <v>1.5125182843944218</v>
      </c>
      <c r="D61" s="111">
        <v>1.1709818975956814</v>
      </c>
      <c r="E61" s="111">
        <v>0.82944551079694095</v>
      </c>
      <c r="F61" s="111">
        <v>2.0492183207924421</v>
      </c>
      <c r="G61" s="111">
        <v>1.5593075310168194</v>
      </c>
      <c r="H61" s="111">
        <v>1.9978627741153001</v>
      </c>
      <c r="I61" s="111">
        <v>2.7287881792794342</v>
      </c>
      <c r="R61" s="12">
        <v>2045221</v>
      </c>
      <c r="S61" s="12">
        <v>2049562</v>
      </c>
      <c r="T61" s="12">
        <v>2052193</v>
      </c>
    </row>
    <row r="62" spans="2:20" ht="15" thickBot="1" x14ac:dyDescent="0.25">
      <c r="B62" s="58" t="s">
        <v>26</v>
      </c>
      <c r="C62" s="111">
        <v>5.0235967355380309</v>
      </c>
      <c r="D62" s="111">
        <v>5.4744323400093924</v>
      </c>
      <c r="E62" s="111">
        <v>4.9591916491849792</v>
      </c>
      <c r="F62" s="111">
        <v>5.5517184436330549</v>
      </c>
      <c r="G62" s="111">
        <v>6.2955285558751282</v>
      </c>
      <c r="H62" s="111">
        <v>8.389755402013181</v>
      </c>
      <c r="I62" s="111">
        <v>10.098541724322146</v>
      </c>
      <c r="R62" s="12">
        <v>7780479</v>
      </c>
      <c r="S62" s="12">
        <v>7763362</v>
      </c>
      <c r="T62" s="12">
        <v>7783302</v>
      </c>
    </row>
    <row r="63" spans="2:20" ht="15" thickBot="1" x14ac:dyDescent="0.25">
      <c r="B63" s="58" t="s">
        <v>235</v>
      </c>
      <c r="C63" s="111">
        <v>1.7595407638146685</v>
      </c>
      <c r="D63" s="111">
        <v>1.7002304009894551</v>
      </c>
      <c r="E63" s="111">
        <v>1.3839084659216494</v>
      </c>
      <c r="F63" s="111">
        <v>1.7002304009894551</v>
      </c>
      <c r="G63" s="111">
        <v>1.610736462103791</v>
      </c>
      <c r="H63" s="111">
        <v>1.5910933345171592</v>
      </c>
      <c r="I63" s="111">
        <v>2.2982459276358966</v>
      </c>
      <c r="R63" s="12">
        <v>5057353</v>
      </c>
      <c r="S63" s="12">
        <v>5058138</v>
      </c>
      <c r="T63" s="12">
        <v>5090839</v>
      </c>
    </row>
    <row r="64" spans="2:20" ht="15" thickBot="1" x14ac:dyDescent="0.25">
      <c r="B64" s="58" t="s">
        <v>21</v>
      </c>
      <c r="C64" s="111">
        <v>1.226992706944118</v>
      </c>
      <c r="D64" s="111">
        <v>1.0382245981834843</v>
      </c>
      <c r="E64" s="111">
        <v>1.1326086525638013</v>
      </c>
      <c r="F64" s="111">
        <v>0.84945648942285101</v>
      </c>
      <c r="G64" s="111">
        <v>0.47427305797039587</v>
      </c>
      <c r="H64" s="111">
        <v>0.75883689275263344</v>
      </c>
      <c r="I64" s="111">
        <v>1.612528397099346</v>
      </c>
      <c r="R64" s="12">
        <v>1063987</v>
      </c>
      <c r="S64" s="12">
        <v>1059501</v>
      </c>
      <c r="T64" s="12">
        <v>1054245</v>
      </c>
    </row>
    <row r="65" spans="2:20" ht="15" thickBot="1" x14ac:dyDescent="0.25">
      <c r="B65" s="58" t="s">
        <v>10</v>
      </c>
      <c r="C65" s="111">
        <v>0.81613120422014029</v>
      </c>
      <c r="D65" s="111">
        <v>1.0016155688156267</v>
      </c>
      <c r="E65" s="111">
        <v>1.1500030604920159</v>
      </c>
      <c r="F65" s="111">
        <v>1.2241968063302104</v>
      </c>
      <c r="G65" s="111">
        <v>1.7849493074396685</v>
      </c>
      <c r="H65" s="111">
        <v>2.4543052977295443</v>
      </c>
      <c r="I65" s="111">
        <v>1.4502713122947308</v>
      </c>
      <c r="R65" s="12">
        <v>2701819</v>
      </c>
      <c r="S65" s="12">
        <v>2695645</v>
      </c>
      <c r="T65" s="12">
        <v>2689152</v>
      </c>
    </row>
    <row r="66" spans="2:20" ht="15" thickBot="1" x14ac:dyDescent="0.25">
      <c r="B66" s="58" t="s">
        <v>167</v>
      </c>
      <c r="C66" s="111">
        <v>0.79985176080699716</v>
      </c>
      <c r="D66" s="111">
        <v>1.2442138501442177</v>
      </c>
      <c r="E66" s="111">
        <v>1.2738379894333658</v>
      </c>
      <c r="F66" s="111">
        <v>1.5552673126802721</v>
      </c>
      <c r="G66" s="111">
        <v>1.5420072426894029</v>
      </c>
      <c r="H66" s="111">
        <v>1.6902771698710763</v>
      </c>
      <c r="I66" s="111">
        <v>2.1647409368524309</v>
      </c>
      <c r="R66" s="12">
        <v>6779888</v>
      </c>
      <c r="S66" s="12">
        <v>6751251</v>
      </c>
      <c r="T66" s="12">
        <v>6744456</v>
      </c>
    </row>
    <row r="67" spans="2:20" ht="15" thickBot="1" x14ac:dyDescent="0.25">
      <c r="B67" s="58" t="s">
        <v>168</v>
      </c>
      <c r="C67" s="111">
        <v>0.98782603198185559</v>
      </c>
      <c r="D67" s="111">
        <v>1.1853912383782268</v>
      </c>
      <c r="E67" s="111">
        <v>0.72440575678669417</v>
      </c>
      <c r="F67" s="111">
        <v>0.92197096318306526</v>
      </c>
      <c r="G67" s="111">
        <v>0.4570864396165959</v>
      </c>
      <c r="H67" s="111">
        <v>1.3712593188497877</v>
      </c>
      <c r="I67" s="111">
        <v>2.6119225120948335</v>
      </c>
      <c r="R67" s="12">
        <v>1511251</v>
      </c>
      <c r="S67" s="12">
        <v>1518486</v>
      </c>
      <c r="T67" s="12">
        <v>1531439</v>
      </c>
    </row>
    <row r="68" spans="2:20" ht="15" thickBot="1" x14ac:dyDescent="0.25">
      <c r="B68" s="58" t="s">
        <v>169</v>
      </c>
      <c r="C68" s="111">
        <v>0.30232624932543456</v>
      </c>
      <c r="D68" s="111">
        <v>0.45348937398815181</v>
      </c>
      <c r="E68" s="111">
        <v>1.2093049973017382</v>
      </c>
      <c r="F68" s="111">
        <v>1.5116312466271729</v>
      </c>
      <c r="G68" s="111">
        <v>2.2603569555704235</v>
      </c>
      <c r="H68" s="111">
        <v>1.9589760281610338</v>
      </c>
      <c r="I68" s="111">
        <v>2.5617378829798132</v>
      </c>
      <c r="R68" s="12">
        <v>661197</v>
      </c>
      <c r="S68" s="12">
        <v>661537</v>
      </c>
      <c r="T68" s="12">
        <v>663612</v>
      </c>
    </row>
    <row r="69" spans="2:20" ht="15" thickBot="1" x14ac:dyDescent="0.25">
      <c r="B69" s="58" t="s">
        <v>51</v>
      </c>
      <c r="C69" s="111">
        <v>0.72267617828963326</v>
      </c>
      <c r="D69" s="111">
        <v>0.58717439486032708</v>
      </c>
      <c r="E69" s="111">
        <v>0.90334522286204155</v>
      </c>
      <c r="F69" s="111">
        <v>0.94851248400514365</v>
      </c>
      <c r="G69" s="111">
        <v>1.3138812459762388</v>
      </c>
      <c r="H69" s="111">
        <v>1.4497999955599876</v>
      </c>
      <c r="I69" s="111">
        <v>1.7669437445887348</v>
      </c>
      <c r="R69" s="12">
        <v>2220504</v>
      </c>
      <c r="S69" s="12">
        <v>2213993</v>
      </c>
      <c r="T69" s="12">
        <v>2207201</v>
      </c>
    </row>
    <row r="70" spans="2:20" ht="15" thickBot="1" x14ac:dyDescent="0.25">
      <c r="B70" s="58" t="s">
        <v>11</v>
      </c>
      <c r="C70" s="111">
        <v>2.8142941124967167</v>
      </c>
      <c r="D70" s="111">
        <v>4.3777908416615592</v>
      </c>
      <c r="E70" s="111">
        <v>4.0650914958285904</v>
      </c>
      <c r="F70" s="111">
        <v>3.7523921499956221</v>
      </c>
      <c r="G70" s="111">
        <v>2.8170336635522797</v>
      </c>
      <c r="H70" s="111">
        <v>3.1300374039469769</v>
      </c>
      <c r="I70" s="111">
        <v>1.252014961578791</v>
      </c>
      <c r="R70" s="12">
        <v>319914</v>
      </c>
      <c r="S70" s="12">
        <v>319796</v>
      </c>
      <c r="T70" s="12">
        <v>319485</v>
      </c>
    </row>
    <row r="71" spans="2:20" ht="15" thickBot="1" x14ac:dyDescent="0.25">
      <c r="B71" s="60" t="s">
        <v>22</v>
      </c>
      <c r="C71" s="112">
        <v>1.7600466745806864</v>
      </c>
      <c r="D71" s="112">
        <v>1.8170266028944497</v>
      </c>
      <c r="E71" s="112">
        <v>1.7684881454419845</v>
      </c>
      <c r="F71" s="112">
        <v>2.0660499933027481</v>
      </c>
      <c r="G71" s="112">
        <v>2.2767711767177716</v>
      </c>
      <c r="H71" s="112">
        <v>2.869153306956377</v>
      </c>
      <c r="I71" s="112">
        <v>3.2254258336835098</v>
      </c>
      <c r="R71" s="12">
        <v>47450795</v>
      </c>
      <c r="S71" s="12">
        <v>47385107</v>
      </c>
      <c r="T71" s="12">
        <v>47435597</v>
      </c>
    </row>
    <row r="72" spans="2:20" ht="13.5" thickBot="1" x14ac:dyDescent="0.25">
      <c r="C72" s="111"/>
      <c r="D72" s="111"/>
      <c r="E72" s="111"/>
      <c r="F72" s="111"/>
      <c r="G72" s="111"/>
    </row>
    <row r="73" spans="2:20" ht="13.5" thickBot="1" x14ac:dyDescent="0.25">
      <c r="C73" s="111"/>
      <c r="D73" s="111"/>
      <c r="E73" s="111"/>
      <c r="F73" s="111"/>
      <c r="G73" s="111"/>
    </row>
    <row r="74" spans="2:20" ht="13.5" thickBot="1" x14ac:dyDescent="0.25">
      <c r="C74" s="111"/>
      <c r="D74" s="111"/>
      <c r="E74" s="111"/>
      <c r="F74" s="111"/>
      <c r="G74" s="11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73"/>
  <sheetViews>
    <sheetView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2.140625" style="12" customWidth="1"/>
    <col min="18" max="19" width="0.140625" style="12" hidden="1" customWidth="1"/>
    <col min="20" max="20" width="13.85546875" style="12" hidden="1" customWidth="1"/>
    <col min="21" max="21" width="0.28515625" style="12" hidden="1" customWidth="1"/>
    <col min="22" max="22" width="13.28515625" style="12" hidden="1" customWidth="1"/>
    <col min="23" max="61" width="12.28515625" style="12" customWidth="1"/>
    <col min="62" max="16384" width="11.42578125" style="12"/>
  </cols>
  <sheetData>
    <row r="1" spans="2:9" ht="15" x14ac:dyDescent="0.2">
      <c r="C1" s="56"/>
      <c r="D1" s="56"/>
    </row>
    <row r="2" spans="2:9" ht="40.5" customHeight="1" x14ac:dyDescent="0.2">
      <c r="B2" s="10"/>
      <c r="C2" s="20"/>
      <c r="D2" s="56"/>
    </row>
    <row r="3" spans="2:9" ht="34.5" customHeight="1" x14ac:dyDescent="0.2">
      <c r="B3" s="57"/>
      <c r="C3" s="11"/>
    </row>
    <row r="4" spans="2:9" ht="27.75" customHeight="1" x14ac:dyDescent="0.2"/>
    <row r="5" spans="2:9" ht="39" customHeight="1" x14ac:dyDescent="0.2">
      <c r="C5" s="38" t="s">
        <v>175</v>
      </c>
      <c r="D5" s="38" t="s">
        <v>236</v>
      </c>
      <c r="E5" s="38" t="s">
        <v>245</v>
      </c>
      <c r="F5" s="64" t="s">
        <v>247</v>
      </c>
      <c r="G5" s="38" t="s">
        <v>256</v>
      </c>
      <c r="H5" s="38" t="s">
        <v>265</v>
      </c>
      <c r="I5" s="38" t="s">
        <v>273</v>
      </c>
    </row>
    <row r="6" spans="2:9" ht="17.100000000000001" customHeight="1" thickBot="1" x14ac:dyDescent="0.25">
      <c r="B6" s="58" t="s">
        <v>52</v>
      </c>
      <c r="C6" s="40">
        <f>+'Concursos TSJ pers. jurid. '!C6+'Concursos TSJ pers. nat.no emp '!C6+'Concursos TSJ pers. nat.empres'!C6</f>
        <v>616</v>
      </c>
      <c r="D6" s="40">
        <f>+'Concursos TSJ pers. jurid. '!D6+'Concursos TSJ pers. nat.no emp '!D6+'Concursos TSJ pers. nat.empres'!D6</f>
        <v>551</v>
      </c>
      <c r="E6" s="40">
        <f>+'Concursos TSJ pers. jurid. '!E6+'Concursos TSJ pers. nat.no emp '!E6+'Concursos TSJ pers. nat.empres'!E6</f>
        <v>442</v>
      </c>
      <c r="F6" s="40">
        <f>+'Concursos TSJ pers. jurid. '!F6+'Concursos TSJ pers. nat.no emp '!F6+'Concursos TSJ pers. nat.empres'!F6</f>
        <v>536</v>
      </c>
      <c r="G6" s="40">
        <f>+'Concursos TSJ pers. jurid. '!G6+'Concursos TSJ pers. nat.no emp '!G6+'Concursos TSJ pers. nat.empres'!G6</f>
        <v>618</v>
      </c>
      <c r="H6" s="40">
        <f>+'Concursos TSJ pers. jurid. '!H6+'Concursos TSJ pers. nat.no emp '!H6+'Concursos TSJ pers. nat.empres'!H6</f>
        <v>660</v>
      </c>
      <c r="I6" s="40">
        <f>+'Concursos TSJ pers. jurid. '!I6+'Concursos TSJ pers. nat.no emp '!I6+'Concursos TSJ pers. nat.empres'!I6</f>
        <v>932</v>
      </c>
    </row>
    <row r="7" spans="2:9" ht="17.100000000000001" customHeight="1" thickBot="1" x14ac:dyDescent="0.25">
      <c r="B7" s="58" t="s">
        <v>53</v>
      </c>
      <c r="C7" s="40">
        <f>+'Concursos TSJ pers. jurid. '!C7+'Concursos TSJ pers. nat.no emp '!C7+'Concursos TSJ pers. nat.empres'!C7</f>
        <v>147</v>
      </c>
      <c r="D7" s="40">
        <f>+'Concursos TSJ pers. jurid. '!D7+'Concursos TSJ pers. nat.no emp '!D7+'Concursos TSJ pers. nat.empres'!D7</f>
        <v>115</v>
      </c>
      <c r="E7" s="40">
        <f>+'Concursos TSJ pers. jurid. '!E7+'Concursos TSJ pers. nat.no emp '!E7+'Concursos TSJ pers. nat.empres'!E7</f>
        <v>118</v>
      </c>
      <c r="F7" s="40">
        <f>+'Concursos TSJ pers. jurid. '!F7+'Concursos TSJ pers. nat.no emp '!F7+'Concursos TSJ pers. nat.empres'!F7</f>
        <v>120</v>
      </c>
      <c r="G7" s="40">
        <f>+'Concursos TSJ pers. jurid. '!G7+'Concursos TSJ pers. nat.no emp '!G7+'Concursos TSJ pers. nat.empres'!G7</f>
        <v>137</v>
      </c>
      <c r="H7" s="40">
        <f>+'Concursos TSJ pers. jurid. '!H7+'Concursos TSJ pers. nat.no emp '!H7+'Concursos TSJ pers. nat.empres'!H7</f>
        <v>187</v>
      </c>
      <c r="I7" s="40">
        <f>+'Concursos TSJ pers. jurid. '!I7+'Concursos TSJ pers. nat.no emp '!I7+'Concursos TSJ pers. nat.empres'!I7</f>
        <v>157</v>
      </c>
    </row>
    <row r="8" spans="2:9" ht="17.100000000000001" customHeight="1" thickBot="1" x14ac:dyDescent="0.25">
      <c r="B8" s="58" t="s">
        <v>166</v>
      </c>
      <c r="C8" s="40">
        <f>+'Concursos TSJ pers. jurid. '!C8+'Concursos TSJ pers. nat.no emp '!C8+'Concursos TSJ pers. nat.empres'!C8</f>
        <v>97</v>
      </c>
      <c r="D8" s="40">
        <f>+'Concursos TSJ pers. jurid. '!D8+'Concursos TSJ pers. nat.no emp '!D8+'Concursos TSJ pers. nat.empres'!D8</f>
        <v>99</v>
      </c>
      <c r="E8" s="40">
        <f>+'Concursos TSJ pers. jurid. '!E8+'Concursos TSJ pers. nat.no emp '!E8+'Concursos TSJ pers. nat.empres'!E8</f>
        <v>88</v>
      </c>
      <c r="F8" s="40">
        <f>+'Concursos TSJ pers. jurid. '!F8+'Concursos TSJ pers. nat.no emp '!F8+'Concursos TSJ pers. nat.empres'!F8</f>
        <v>98</v>
      </c>
      <c r="G8" s="40">
        <f>+'Concursos TSJ pers. jurid. '!G8+'Concursos TSJ pers. nat.no emp '!G8+'Concursos TSJ pers. nat.empres'!G8</f>
        <v>121</v>
      </c>
      <c r="H8" s="40">
        <f>+'Concursos TSJ pers. jurid. '!H8+'Concursos TSJ pers. nat.no emp '!H8+'Concursos TSJ pers. nat.empres'!H8</f>
        <v>118</v>
      </c>
      <c r="I8" s="40">
        <f>+'Concursos TSJ pers. jurid. '!I8+'Concursos TSJ pers. nat.no emp '!I8+'Concursos TSJ pers. nat.empres'!I8</f>
        <v>140</v>
      </c>
    </row>
    <row r="9" spans="2:9" ht="17.100000000000001" customHeight="1" thickBot="1" x14ac:dyDescent="0.25">
      <c r="B9" s="58" t="s">
        <v>47</v>
      </c>
      <c r="C9" s="40">
        <f>+'Concursos TSJ pers. jurid. '!C9+'Concursos TSJ pers. nat.no emp '!C9+'Concursos TSJ pers. nat.empres'!C9</f>
        <v>144</v>
      </c>
      <c r="D9" s="40">
        <f>+'Concursos TSJ pers. jurid. '!D9+'Concursos TSJ pers. nat.no emp '!D9+'Concursos TSJ pers. nat.empres'!D9</f>
        <v>99</v>
      </c>
      <c r="E9" s="40">
        <f>+'Concursos TSJ pers. jurid. '!E9+'Concursos TSJ pers. nat.no emp '!E9+'Concursos TSJ pers. nat.empres'!E9</f>
        <v>104</v>
      </c>
      <c r="F9" s="40">
        <f>+'Concursos TSJ pers. jurid. '!F9+'Concursos TSJ pers. nat.no emp '!F9+'Concursos TSJ pers. nat.empres'!F9</f>
        <v>117</v>
      </c>
      <c r="G9" s="40">
        <f>+'Concursos TSJ pers. jurid. '!G9+'Concursos TSJ pers. nat.no emp '!G9+'Concursos TSJ pers. nat.empres'!G9</f>
        <v>124</v>
      </c>
      <c r="H9" s="40">
        <f>+'Concursos TSJ pers. jurid. '!H9+'Concursos TSJ pers. nat.no emp '!H9+'Concursos TSJ pers. nat.empres'!H9</f>
        <v>145</v>
      </c>
      <c r="I9" s="40">
        <f>+'Concursos TSJ pers. jurid. '!I9+'Concursos TSJ pers. nat.no emp '!I9+'Concursos TSJ pers. nat.empres'!I9</f>
        <v>170</v>
      </c>
    </row>
    <row r="10" spans="2:9" ht="17.100000000000001" customHeight="1" thickBot="1" x14ac:dyDescent="0.25">
      <c r="B10" s="58" t="s">
        <v>8</v>
      </c>
      <c r="C10" s="40">
        <f>+'Concursos TSJ pers. jurid. '!C10+'Concursos TSJ pers. nat.no emp '!C10+'Concursos TSJ pers. nat.empres'!C10</f>
        <v>195</v>
      </c>
      <c r="D10" s="40">
        <f>+'Concursos TSJ pers. jurid. '!D10+'Concursos TSJ pers. nat.no emp '!D10+'Concursos TSJ pers. nat.empres'!D10</f>
        <v>209</v>
      </c>
      <c r="E10" s="40">
        <f>+'Concursos TSJ pers. jurid. '!E10+'Concursos TSJ pers. nat.no emp '!E10+'Concursos TSJ pers. nat.empres'!E10</f>
        <v>177</v>
      </c>
      <c r="F10" s="40">
        <f>+'Concursos TSJ pers. jurid. '!F10+'Concursos TSJ pers. nat.no emp '!F10+'Concursos TSJ pers. nat.empres'!F10</f>
        <v>193</v>
      </c>
      <c r="G10" s="40">
        <f>+'Concursos TSJ pers. jurid. '!G10+'Concursos TSJ pers. nat.no emp '!G10+'Concursos TSJ pers. nat.empres'!G10</f>
        <v>216</v>
      </c>
      <c r="H10" s="40">
        <f>+'Concursos TSJ pers. jurid. '!H10+'Concursos TSJ pers. nat.no emp '!H10+'Concursos TSJ pers. nat.empres'!H10</f>
        <v>268</v>
      </c>
      <c r="I10" s="40">
        <f>+'Concursos TSJ pers. jurid. '!I10+'Concursos TSJ pers. nat.no emp '!I10+'Concursos TSJ pers. nat.empres'!I10</f>
        <v>288</v>
      </c>
    </row>
    <row r="11" spans="2:9" ht="17.100000000000001" customHeight="1" thickBot="1" x14ac:dyDescent="0.25">
      <c r="B11" s="58" t="s">
        <v>9</v>
      </c>
      <c r="C11" s="40">
        <f>+'Concursos TSJ pers. jurid. '!C11+'Concursos TSJ pers. nat.no emp '!C11+'Concursos TSJ pers. nat.empres'!C11</f>
        <v>20</v>
      </c>
      <c r="D11" s="40">
        <f>+'Concursos TSJ pers. jurid. '!D11+'Concursos TSJ pers. nat.no emp '!D11+'Concursos TSJ pers. nat.empres'!D11</f>
        <v>26</v>
      </c>
      <c r="E11" s="40">
        <f>+'Concursos TSJ pers. jurid. '!E11+'Concursos TSJ pers. nat.no emp '!E11+'Concursos TSJ pers. nat.empres'!E11</f>
        <v>28</v>
      </c>
      <c r="F11" s="40">
        <f>+'Concursos TSJ pers. jurid. '!F11+'Concursos TSJ pers. nat.no emp '!F11+'Concursos TSJ pers. nat.empres'!F11</f>
        <v>41</v>
      </c>
      <c r="G11" s="40">
        <f>+'Concursos TSJ pers. jurid. '!G11+'Concursos TSJ pers. nat.no emp '!G11+'Concursos TSJ pers. nat.empres'!G11</f>
        <v>39</v>
      </c>
      <c r="H11" s="40">
        <f>+'Concursos TSJ pers. jurid. '!H11+'Concursos TSJ pers. nat.no emp '!H11+'Concursos TSJ pers. nat.empres'!H11</f>
        <v>52</v>
      </c>
      <c r="I11" s="40">
        <f>+'Concursos TSJ pers. jurid. '!I11+'Concursos TSJ pers. nat.no emp '!I11+'Concursos TSJ pers. nat.empres'!I11</f>
        <v>51</v>
      </c>
    </row>
    <row r="12" spans="2:9" ht="17.100000000000001" customHeight="1" thickBot="1" x14ac:dyDescent="0.25">
      <c r="B12" s="58" t="s">
        <v>54</v>
      </c>
      <c r="C12" s="40">
        <f>+'Concursos TSJ pers. jurid. '!C12+'Concursos TSJ pers. nat.no emp '!C12+'Concursos TSJ pers. nat.empres'!C12</f>
        <v>168</v>
      </c>
      <c r="D12" s="40">
        <f>+'Concursos TSJ pers. jurid. '!D12+'Concursos TSJ pers. nat.no emp '!D12+'Concursos TSJ pers. nat.empres'!D12</f>
        <v>140</v>
      </c>
      <c r="E12" s="40">
        <f>+'Concursos TSJ pers. jurid. '!E12+'Concursos TSJ pers. nat.no emp '!E12+'Concursos TSJ pers. nat.empres'!E12</f>
        <v>124</v>
      </c>
      <c r="F12" s="40">
        <f>+'Concursos TSJ pers. jurid. '!F12+'Concursos TSJ pers. nat.no emp '!F12+'Concursos TSJ pers. nat.empres'!F12</f>
        <v>145</v>
      </c>
      <c r="G12" s="40">
        <f>+'Concursos TSJ pers. jurid. '!G12+'Concursos TSJ pers. nat.no emp '!G12+'Concursos TSJ pers. nat.empres'!G12</f>
        <v>104</v>
      </c>
      <c r="H12" s="40">
        <f>+'Concursos TSJ pers. jurid. '!H12+'Concursos TSJ pers. nat.no emp '!H12+'Concursos TSJ pers. nat.empres'!H12</f>
        <v>189</v>
      </c>
      <c r="I12" s="40">
        <f>+'Concursos TSJ pers. jurid. '!I12+'Concursos TSJ pers. nat.no emp '!I12+'Concursos TSJ pers. nat.empres'!I12</f>
        <v>203</v>
      </c>
    </row>
    <row r="13" spans="2:9" ht="17.100000000000001" customHeight="1" thickBot="1" x14ac:dyDescent="0.25">
      <c r="B13" s="58" t="s">
        <v>49</v>
      </c>
      <c r="C13" s="40">
        <f>+'Concursos TSJ pers. jurid. '!C13+'Concursos TSJ pers. nat.no emp '!C13+'Concursos TSJ pers. nat.empres'!C13</f>
        <v>154</v>
      </c>
      <c r="D13" s="40">
        <f>+'Concursos TSJ pers. jurid. '!D13+'Concursos TSJ pers. nat.no emp '!D13+'Concursos TSJ pers. nat.empres'!D13</f>
        <v>153</v>
      </c>
      <c r="E13" s="40">
        <f>+'Concursos TSJ pers. jurid. '!E13+'Concursos TSJ pers. nat.no emp '!E13+'Concursos TSJ pers. nat.empres'!E13</f>
        <v>146</v>
      </c>
      <c r="F13" s="40">
        <f>+'Concursos TSJ pers. jurid. '!F13+'Concursos TSJ pers. nat.no emp '!F13+'Concursos TSJ pers. nat.empres'!F13</f>
        <v>205</v>
      </c>
      <c r="G13" s="40">
        <f>+'Concursos TSJ pers. jurid. '!G13+'Concursos TSJ pers. nat.no emp '!G13+'Concursos TSJ pers. nat.empres'!G13</f>
        <v>166</v>
      </c>
      <c r="H13" s="40">
        <f>+'Concursos TSJ pers. jurid. '!H13+'Concursos TSJ pers. nat.no emp '!H13+'Concursos TSJ pers. nat.empres'!H13</f>
        <v>187</v>
      </c>
      <c r="I13" s="40">
        <f>+'Concursos TSJ pers. jurid. '!I13+'Concursos TSJ pers. nat.no emp '!I13+'Concursos TSJ pers. nat.empres'!I13</f>
        <v>278</v>
      </c>
    </row>
    <row r="14" spans="2:9" ht="17.100000000000001" customHeight="1" thickBot="1" x14ac:dyDescent="0.25">
      <c r="B14" s="58" t="s">
        <v>26</v>
      </c>
      <c r="C14" s="40">
        <f>+'Concursos TSJ pers. jurid. '!C14+'Concursos TSJ pers. nat.no emp '!C14+'Concursos TSJ pers. nat.empres'!C14</f>
        <v>1504</v>
      </c>
      <c r="D14" s="40">
        <f>+'Concursos TSJ pers. jurid. '!D14+'Concursos TSJ pers. nat.no emp '!D14+'Concursos TSJ pers. nat.empres'!D14</f>
        <v>1496</v>
      </c>
      <c r="E14" s="40">
        <f>+'Concursos TSJ pers. jurid. '!E14+'Concursos TSJ pers. nat.no emp '!E14+'Concursos TSJ pers. nat.empres'!E14</f>
        <v>1199</v>
      </c>
      <c r="F14" s="40">
        <f>+'Concursos TSJ pers. jurid. '!F14+'Concursos TSJ pers. nat.no emp '!F14+'Concursos TSJ pers. nat.empres'!F14</f>
        <v>1419</v>
      </c>
      <c r="G14" s="40">
        <f>+'Concursos TSJ pers. jurid. '!G14+'Concursos TSJ pers. nat.no emp '!G14+'Concursos TSJ pers. nat.empres'!G14</f>
        <v>1538</v>
      </c>
      <c r="H14" s="40">
        <f>+'Concursos TSJ pers. jurid. '!H14+'Concursos TSJ pers. nat.no emp '!H14+'Concursos TSJ pers. nat.empres'!H14</f>
        <v>1796</v>
      </c>
      <c r="I14" s="40">
        <f>+'Concursos TSJ pers. jurid. '!I14+'Concursos TSJ pers. nat.no emp '!I14+'Concursos TSJ pers. nat.empres'!I14</f>
        <v>2167</v>
      </c>
    </row>
    <row r="15" spans="2:9" ht="17.100000000000001" customHeight="1" thickBot="1" x14ac:dyDescent="0.25">
      <c r="B15" s="58" t="s">
        <v>48</v>
      </c>
      <c r="C15" s="40">
        <f>+'Concursos TSJ pers. jurid. '!C15+'Concursos TSJ pers. nat.no emp '!C15+'Concursos TSJ pers. nat.empres'!C15</f>
        <v>654</v>
      </c>
      <c r="D15" s="40">
        <f>+'Concursos TSJ pers. jurid. '!D15+'Concursos TSJ pers. nat.no emp '!D15+'Concursos TSJ pers. nat.empres'!D15</f>
        <v>641</v>
      </c>
      <c r="E15" s="40">
        <f>+'Concursos TSJ pers. jurid. '!E15+'Concursos TSJ pers. nat.no emp '!E15+'Concursos TSJ pers. nat.empres'!E15</f>
        <v>522</v>
      </c>
      <c r="F15" s="40">
        <f>+'Concursos TSJ pers. jurid. '!F15+'Concursos TSJ pers. nat.no emp '!F15+'Concursos TSJ pers. nat.empres'!F15</f>
        <v>604</v>
      </c>
      <c r="G15" s="40">
        <f>+'Concursos TSJ pers. jurid. '!G15+'Concursos TSJ pers. nat.no emp '!G15+'Concursos TSJ pers. nat.empres'!G15</f>
        <v>712</v>
      </c>
      <c r="H15" s="40">
        <f>+'Concursos TSJ pers. jurid. '!H15+'Concursos TSJ pers. nat.no emp '!H15+'Concursos TSJ pers. nat.empres'!H15</f>
        <v>687</v>
      </c>
      <c r="I15" s="40">
        <f>+'Concursos TSJ pers. jurid. '!I15+'Concursos TSJ pers. nat.no emp '!I15+'Concursos TSJ pers. nat.empres'!I15</f>
        <v>841</v>
      </c>
    </row>
    <row r="16" spans="2:9" ht="17.100000000000001" customHeight="1" thickBot="1" x14ac:dyDescent="0.25">
      <c r="B16" s="58" t="s">
        <v>21</v>
      </c>
      <c r="C16" s="40">
        <f>+'Concursos TSJ pers. jurid. '!C16+'Concursos TSJ pers. nat.no emp '!C16+'Concursos TSJ pers. nat.empres'!C16</f>
        <v>56</v>
      </c>
      <c r="D16" s="40">
        <f>+'Concursos TSJ pers. jurid. '!D16+'Concursos TSJ pers. nat.no emp '!D16+'Concursos TSJ pers. nat.empres'!D16</f>
        <v>64</v>
      </c>
      <c r="E16" s="40">
        <f>+'Concursos TSJ pers. jurid. '!E16+'Concursos TSJ pers. nat.no emp '!E16+'Concursos TSJ pers. nat.empres'!E16</f>
        <v>52</v>
      </c>
      <c r="F16" s="40">
        <f>+'Concursos TSJ pers. jurid. '!F16+'Concursos TSJ pers. nat.no emp '!F16+'Concursos TSJ pers. nat.empres'!F16</f>
        <v>70</v>
      </c>
      <c r="G16" s="40">
        <f>+'Concursos TSJ pers. jurid. '!G16+'Concursos TSJ pers. nat.no emp '!G16+'Concursos TSJ pers. nat.empres'!G16</f>
        <v>80</v>
      </c>
      <c r="H16" s="40">
        <f>+'Concursos TSJ pers. jurid. '!H16+'Concursos TSJ pers. nat.no emp '!H16+'Concursos TSJ pers. nat.empres'!H16</f>
        <v>74</v>
      </c>
      <c r="I16" s="40">
        <f>+'Concursos TSJ pers. jurid. '!I16+'Concursos TSJ pers. nat.no emp '!I16+'Concursos TSJ pers. nat.empres'!I16</f>
        <v>102</v>
      </c>
    </row>
    <row r="17" spans="2:23" ht="17.100000000000001" customHeight="1" thickBot="1" x14ac:dyDescent="0.25">
      <c r="B17" s="58" t="s">
        <v>10</v>
      </c>
      <c r="C17" s="40">
        <f>+'Concursos TSJ pers. jurid. '!C17+'Concursos TSJ pers. nat.no emp '!C17+'Concursos TSJ pers. nat.empres'!C17</f>
        <v>185</v>
      </c>
      <c r="D17" s="40">
        <f>+'Concursos TSJ pers. jurid. '!D17+'Concursos TSJ pers. nat.no emp '!D17+'Concursos TSJ pers. nat.empres'!D17</f>
        <v>168</v>
      </c>
      <c r="E17" s="40">
        <f>+'Concursos TSJ pers. jurid. '!E17+'Concursos TSJ pers. nat.no emp '!E17+'Concursos TSJ pers. nat.empres'!E17</f>
        <v>154</v>
      </c>
      <c r="F17" s="40">
        <f>+'Concursos TSJ pers. jurid. '!F17+'Concursos TSJ pers. nat.no emp '!F17+'Concursos TSJ pers. nat.empres'!F17</f>
        <v>212</v>
      </c>
      <c r="G17" s="40">
        <f>+'Concursos TSJ pers. jurid. '!G17+'Concursos TSJ pers. nat.no emp '!G17+'Concursos TSJ pers. nat.empres'!G17</f>
        <v>216</v>
      </c>
      <c r="H17" s="40">
        <f>+'Concursos TSJ pers. jurid. '!H17+'Concursos TSJ pers. nat.no emp '!H17+'Concursos TSJ pers. nat.empres'!H17</f>
        <v>257</v>
      </c>
      <c r="I17" s="40">
        <f>+'Concursos TSJ pers. jurid. '!I17+'Concursos TSJ pers. nat.no emp '!I17+'Concursos TSJ pers. nat.empres'!I17</f>
        <v>296</v>
      </c>
    </row>
    <row r="18" spans="2:23" ht="17.100000000000001" customHeight="1" thickBot="1" x14ac:dyDescent="0.25">
      <c r="B18" s="58" t="s">
        <v>167</v>
      </c>
      <c r="C18" s="40">
        <f>+'Concursos TSJ pers. jurid. '!C18+'Concursos TSJ pers. nat.no emp '!C18+'Concursos TSJ pers. nat.empres'!C18</f>
        <v>680</v>
      </c>
      <c r="D18" s="40">
        <f>+'Concursos TSJ pers. jurid. '!D18+'Concursos TSJ pers. nat.no emp '!D18+'Concursos TSJ pers. nat.empres'!D18</f>
        <v>960</v>
      </c>
      <c r="E18" s="40">
        <f>+'Concursos TSJ pers. jurid. '!E18+'Concursos TSJ pers. nat.no emp '!E18+'Concursos TSJ pers. nat.empres'!E18</f>
        <v>733</v>
      </c>
      <c r="F18" s="40">
        <f>+'Concursos TSJ pers. jurid. '!F18+'Concursos TSJ pers. nat.no emp '!F18+'Concursos TSJ pers. nat.empres'!F18</f>
        <v>806</v>
      </c>
      <c r="G18" s="40">
        <f>+'Concursos TSJ pers. jurid. '!G18+'Concursos TSJ pers. nat.no emp '!G18+'Concursos TSJ pers. nat.empres'!G18</f>
        <v>957</v>
      </c>
      <c r="H18" s="40">
        <f>+'Concursos TSJ pers. jurid. '!H18+'Concursos TSJ pers. nat.no emp '!H18+'Concursos TSJ pers. nat.empres'!H18</f>
        <v>862</v>
      </c>
      <c r="I18" s="40">
        <f>+'Concursos TSJ pers. jurid. '!I18+'Concursos TSJ pers. nat.no emp '!I18+'Concursos TSJ pers. nat.empres'!I18</f>
        <v>1150</v>
      </c>
    </row>
    <row r="19" spans="2:23" ht="17.100000000000001" customHeight="1" thickBot="1" x14ac:dyDescent="0.25">
      <c r="B19" s="58" t="s">
        <v>168</v>
      </c>
      <c r="C19" s="40">
        <f>+'Concursos TSJ pers. jurid. '!C19+'Concursos TSJ pers. nat.no emp '!C19+'Concursos TSJ pers. nat.empres'!C19</f>
        <v>112</v>
      </c>
      <c r="D19" s="40">
        <f>+'Concursos TSJ pers. jurid. '!D19+'Concursos TSJ pers. nat.no emp '!D19+'Concursos TSJ pers. nat.empres'!D19</f>
        <v>140</v>
      </c>
      <c r="E19" s="40">
        <f>+'Concursos TSJ pers. jurid. '!E19+'Concursos TSJ pers. nat.no emp '!E19+'Concursos TSJ pers. nat.empres'!E19</f>
        <v>81</v>
      </c>
      <c r="F19" s="40">
        <f>+'Concursos TSJ pers. jurid. '!F19+'Concursos TSJ pers. nat.no emp '!F19+'Concursos TSJ pers. nat.empres'!F19</f>
        <v>128</v>
      </c>
      <c r="G19" s="40">
        <f>+'Concursos TSJ pers. jurid. '!G19+'Concursos TSJ pers. nat.no emp '!G19+'Concursos TSJ pers. nat.empres'!G19</f>
        <v>114</v>
      </c>
      <c r="H19" s="40">
        <f>+'Concursos TSJ pers. jurid. '!H19+'Concursos TSJ pers. nat.no emp '!H19+'Concursos TSJ pers. nat.empres'!H19</f>
        <v>128</v>
      </c>
      <c r="I19" s="40">
        <f>+'Concursos TSJ pers. jurid. '!I19+'Concursos TSJ pers. nat.no emp '!I19+'Concursos TSJ pers. nat.empres'!I19</f>
        <v>177</v>
      </c>
    </row>
    <row r="20" spans="2:23" ht="17.100000000000001" customHeight="1" thickBot="1" x14ac:dyDescent="0.25">
      <c r="B20" s="58" t="s">
        <v>169</v>
      </c>
      <c r="C20" s="40">
        <f>+'Concursos TSJ pers. jurid. '!C20+'Concursos TSJ pers. nat.no emp '!C20+'Concursos TSJ pers. nat.empres'!C20</f>
        <v>27</v>
      </c>
      <c r="D20" s="40">
        <f>+'Concursos TSJ pers. jurid. '!D20+'Concursos TSJ pers. nat.no emp '!D20+'Concursos TSJ pers. nat.empres'!D20</f>
        <v>21</v>
      </c>
      <c r="E20" s="40">
        <f>+'Concursos TSJ pers. jurid. '!E20+'Concursos TSJ pers. nat.no emp '!E20+'Concursos TSJ pers. nat.empres'!E20</f>
        <v>23</v>
      </c>
      <c r="F20" s="40">
        <f>+'Concursos TSJ pers. jurid. '!F20+'Concursos TSJ pers. nat.no emp '!F20+'Concursos TSJ pers. nat.empres'!F20</f>
        <v>36</v>
      </c>
      <c r="G20" s="40">
        <f>+'Concursos TSJ pers. jurid. '!G20+'Concursos TSJ pers. nat.no emp '!G20+'Concursos TSJ pers. nat.empres'!G20</f>
        <v>34</v>
      </c>
      <c r="H20" s="40">
        <f>+'Concursos TSJ pers. jurid. '!H20+'Concursos TSJ pers. nat.no emp '!H20+'Concursos TSJ pers. nat.empres'!H20</f>
        <v>33</v>
      </c>
      <c r="I20" s="40">
        <f>+'Concursos TSJ pers. jurid. '!I20+'Concursos TSJ pers. nat.no emp '!I20+'Concursos TSJ pers. nat.empres'!I20</f>
        <v>65</v>
      </c>
    </row>
    <row r="21" spans="2:23" ht="17.100000000000001" customHeight="1" thickBot="1" x14ac:dyDescent="0.25">
      <c r="B21" s="58" t="s">
        <v>51</v>
      </c>
      <c r="C21" s="40">
        <f>+'Concursos TSJ pers. jurid. '!C21+'Concursos TSJ pers. nat.no emp '!C21+'Concursos TSJ pers. nat.empres'!C21</f>
        <v>149</v>
      </c>
      <c r="D21" s="40">
        <f>+'Concursos TSJ pers. jurid. '!D21+'Concursos TSJ pers. nat.no emp '!D21+'Concursos TSJ pers. nat.empres'!D21</f>
        <v>113</v>
      </c>
      <c r="E21" s="40">
        <f>+'Concursos TSJ pers. jurid. '!E21+'Concursos TSJ pers. nat.no emp '!E21+'Concursos TSJ pers. nat.empres'!E21</f>
        <v>90</v>
      </c>
      <c r="F21" s="40">
        <f>+'Concursos TSJ pers. jurid. '!F21+'Concursos TSJ pers. nat.no emp '!F21+'Concursos TSJ pers. nat.empres'!F21</f>
        <v>106</v>
      </c>
      <c r="G21" s="40">
        <f>+'Concursos TSJ pers. jurid. '!G21+'Concursos TSJ pers. nat.no emp '!G21+'Concursos TSJ pers. nat.empres'!G21</f>
        <v>119</v>
      </c>
      <c r="H21" s="40">
        <f>+'Concursos TSJ pers. jurid. '!H21+'Concursos TSJ pers. nat.no emp '!H21+'Concursos TSJ pers. nat.empres'!H21</f>
        <v>140</v>
      </c>
      <c r="I21" s="40">
        <f>+'Concursos TSJ pers. jurid. '!I21+'Concursos TSJ pers. nat.no emp '!I21+'Concursos TSJ pers. nat.empres'!I21</f>
        <v>178</v>
      </c>
      <c r="K21" s="18"/>
      <c r="L21" s="18"/>
      <c r="M21" s="18"/>
      <c r="N21" s="18"/>
      <c r="O21" s="18"/>
      <c r="P21" s="18"/>
      <c r="Q21" s="18"/>
      <c r="R21" s="18"/>
      <c r="S21" s="18"/>
      <c r="T21" s="18"/>
      <c r="U21" s="18"/>
      <c r="V21" s="18"/>
      <c r="W21" s="18"/>
    </row>
    <row r="22" spans="2:23" ht="17.100000000000001" customHeight="1" thickBot="1" x14ac:dyDescent="0.25">
      <c r="B22" s="58" t="s">
        <v>11</v>
      </c>
      <c r="C22" s="40">
        <f>+'Concursos TSJ pers. jurid. '!C22+'Concursos TSJ pers. nat.no emp '!C22+'Concursos TSJ pers. nat.empres'!C22</f>
        <v>17</v>
      </c>
      <c r="D22" s="40">
        <f>+'Concursos TSJ pers. jurid. '!D22+'Concursos TSJ pers. nat.no emp '!D22+'Concursos TSJ pers. nat.empres'!D22</f>
        <v>22</v>
      </c>
      <c r="E22" s="40">
        <f>+'Concursos TSJ pers. jurid. '!E22+'Concursos TSJ pers. nat.no emp '!E22+'Concursos TSJ pers. nat.empres'!E22</f>
        <v>20</v>
      </c>
      <c r="F22" s="40">
        <f>+'Concursos TSJ pers. jurid. '!F22+'Concursos TSJ pers. nat.no emp '!F22+'Concursos TSJ pers. nat.empres'!F22</f>
        <v>13</v>
      </c>
      <c r="G22" s="40">
        <f>+'Concursos TSJ pers. jurid. '!G22+'Concursos TSJ pers. nat.no emp '!G22+'Concursos TSJ pers. nat.empres'!G22</f>
        <v>17</v>
      </c>
      <c r="H22" s="40">
        <f>+'Concursos TSJ pers. jurid. '!H22+'Concursos TSJ pers. nat.no emp '!H22+'Concursos TSJ pers. nat.empres'!H22</f>
        <v>15</v>
      </c>
      <c r="I22" s="40">
        <f>+'Concursos TSJ pers. jurid. '!I22+'Concursos TSJ pers. nat.no emp '!I22+'Concursos TSJ pers. nat.empres'!I22</f>
        <v>30</v>
      </c>
      <c r="Q22" s="18"/>
    </row>
    <row r="23" spans="2:23" ht="17.100000000000001" customHeight="1" thickBot="1" x14ac:dyDescent="0.25">
      <c r="B23" s="60" t="s">
        <v>22</v>
      </c>
      <c r="C23" s="61">
        <f>+'Concursos TSJ pers. jurid. '!C23+'Concursos TSJ pers. nat.no emp '!C23+'Concursos TSJ pers. nat.empres'!C23</f>
        <v>4925</v>
      </c>
      <c r="D23" s="61">
        <f>+'Concursos TSJ pers. jurid. '!D23+'Concursos TSJ pers. nat.no emp '!D23+'Concursos TSJ pers. nat.empres'!D23</f>
        <v>5017</v>
      </c>
      <c r="E23" s="61">
        <f>+'Concursos TSJ pers. jurid. '!E23+'Concursos TSJ pers. nat.no emp '!E23+'Concursos TSJ pers. nat.empres'!E23</f>
        <v>4101</v>
      </c>
      <c r="F23" s="61">
        <f>+'Concursos TSJ pers. jurid. '!F23+'Concursos TSJ pers. nat.no emp '!F23+'Concursos TSJ pers. nat.empres'!F23</f>
        <v>4849</v>
      </c>
      <c r="G23" s="61">
        <f>+'Concursos TSJ pers. jurid. '!G23+'Concursos TSJ pers. nat.no emp '!G23+'Concursos TSJ pers. nat.empres'!G23</f>
        <v>5312</v>
      </c>
      <c r="H23" s="61">
        <f>+'Concursos TSJ pers. jurid. '!H23+'Concursos TSJ pers. nat.no emp '!H23+'Concursos TSJ pers. nat.empres'!H23</f>
        <v>5798</v>
      </c>
      <c r="I23" s="61">
        <f>+'Concursos TSJ pers. jurid. '!I23+'Concursos TSJ pers. nat.no emp '!I23+'Concursos TSJ pers. nat.empres'!I23</f>
        <v>7225</v>
      </c>
      <c r="Q23" s="18"/>
    </row>
    <row r="24" spans="2:23" ht="33" customHeight="1" x14ac:dyDescent="0.2">
      <c r="C24" s="18"/>
      <c r="G24" s="18"/>
      <c r="Q24" s="18"/>
    </row>
    <row r="25" spans="2:23" ht="48" customHeight="1" x14ac:dyDescent="0.2">
      <c r="B25" s="62"/>
      <c r="C25" s="62"/>
      <c r="D25" s="62"/>
      <c r="E25" s="62"/>
      <c r="F25" s="67"/>
      <c r="G25" s="67"/>
      <c r="Q25" s="18"/>
    </row>
    <row r="26" spans="2:23" ht="15.75" customHeight="1" x14ac:dyDescent="0.2">
      <c r="Q26" s="18"/>
    </row>
    <row r="27" spans="2:23" s="63" customFormat="1" ht="39" customHeight="1" x14ac:dyDescent="0.2">
      <c r="C27" s="39" t="s">
        <v>257</v>
      </c>
      <c r="D27" s="39" t="s">
        <v>266</v>
      </c>
      <c r="E27" s="39" t="s">
        <v>274</v>
      </c>
      <c r="Q27" s="18"/>
    </row>
    <row r="28" spans="2:23" ht="17.100000000000001" customHeight="1" thickBot="1" x14ac:dyDescent="0.25">
      <c r="B28" s="58" t="s">
        <v>52</v>
      </c>
      <c r="C28" s="36">
        <f t="shared" ref="C28:E45" si="0">+(G6-C6)/C6</f>
        <v>3.246753246753247E-3</v>
      </c>
      <c r="D28" s="36">
        <f t="shared" si="0"/>
        <v>0.19782214156079855</v>
      </c>
      <c r="E28" s="36">
        <f t="shared" si="0"/>
        <v>1.1085972850678734</v>
      </c>
      <c r="Q28" s="18"/>
    </row>
    <row r="29" spans="2:23" ht="17.100000000000001" customHeight="1" thickBot="1" x14ac:dyDescent="0.25">
      <c r="B29" s="58" t="s">
        <v>53</v>
      </c>
      <c r="C29" s="36">
        <f t="shared" si="0"/>
        <v>-6.8027210884353748E-2</v>
      </c>
      <c r="D29" s="36">
        <f t="shared" si="0"/>
        <v>0.62608695652173918</v>
      </c>
      <c r="E29" s="36">
        <f t="shared" si="0"/>
        <v>0.33050847457627119</v>
      </c>
      <c r="Q29" s="18"/>
    </row>
    <row r="30" spans="2:23" ht="17.100000000000001" customHeight="1" thickBot="1" x14ac:dyDescent="0.25">
      <c r="B30" s="58" t="s">
        <v>166</v>
      </c>
      <c r="C30" s="36">
        <f t="shared" si="0"/>
        <v>0.24742268041237114</v>
      </c>
      <c r="D30" s="36">
        <f t="shared" si="0"/>
        <v>0.19191919191919191</v>
      </c>
      <c r="E30" s="36">
        <f t="shared" si="0"/>
        <v>0.59090909090909094</v>
      </c>
      <c r="Q30" s="18"/>
    </row>
    <row r="31" spans="2:23" ht="17.100000000000001" customHeight="1" thickBot="1" x14ac:dyDescent="0.25">
      <c r="B31" s="58" t="s">
        <v>47</v>
      </c>
      <c r="C31" s="36">
        <f t="shared" si="0"/>
        <v>-0.1388888888888889</v>
      </c>
      <c r="D31" s="36">
        <f t="shared" si="0"/>
        <v>0.46464646464646464</v>
      </c>
      <c r="E31" s="36">
        <f t="shared" si="0"/>
        <v>0.63461538461538458</v>
      </c>
      <c r="Q31" s="18"/>
    </row>
    <row r="32" spans="2:23" ht="17.100000000000001" customHeight="1" thickBot="1" x14ac:dyDescent="0.25">
      <c r="B32" s="58" t="s">
        <v>8</v>
      </c>
      <c r="C32" s="36">
        <f t="shared" si="0"/>
        <v>0.1076923076923077</v>
      </c>
      <c r="D32" s="36">
        <f t="shared" si="0"/>
        <v>0.28229665071770332</v>
      </c>
      <c r="E32" s="36">
        <f t="shared" si="0"/>
        <v>0.6271186440677966</v>
      </c>
      <c r="Q32" s="18"/>
    </row>
    <row r="33" spans="2:23" ht="17.100000000000001" customHeight="1" thickBot="1" x14ac:dyDescent="0.25">
      <c r="B33" s="58" t="s">
        <v>9</v>
      </c>
      <c r="C33" s="36">
        <f t="shared" si="0"/>
        <v>0.95</v>
      </c>
      <c r="D33" s="36">
        <f t="shared" si="0"/>
        <v>1</v>
      </c>
      <c r="E33" s="36">
        <f t="shared" si="0"/>
        <v>0.8214285714285714</v>
      </c>
      <c r="Q33" s="18"/>
    </row>
    <row r="34" spans="2:23" ht="17.100000000000001" customHeight="1" thickBot="1" x14ac:dyDescent="0.25">
      <c r="B34" s="58" t="s">
        <v>54</v>
      </c>
      <c r="C34" s="36">
        <f t="shared" si="0"/>
        <v>-0.38095238095238093</v>
      </c>
      <c r="D34" s="36">
        <f t="shared" si="0"/>
        <v>0.35</v>
      </c>
      <c r="E34" s="36">
        <f t="shared" si="0"/>
        <v>0.63709677419354838</v>
      </c>
      <c r="Q34" s="18"/>
    </row>
    <row r="35" spans="2:23" ht="17.100000000000001" customHeight="1" thickBot="1" x14ac:dyDescent="0.25">
      <c r="B35" s="58" t="s">
        <v>49</v>
      </c>
      <c r="C35" s="36">
        <f t="shared" si="0"/>
        <v>7.792207792207792E-2</v>
      </c>
      <c r="D35" s="36">
        <f t="shared" si="0"/>
        <v>0.22222222222222221</v>
      </c>
      <c r="E35" s="36">
        <f t="shared" si="0"/>
        <v>0.90410958904109584</v>
      </c>
      <c r="Q35" s="18"/>
    </row>
    <row r="36" spans="2:23" ht="17.100000000000001" customHeight="1" thickBot="1" x14ac:dyDescent="0.25">
      <c r="B36" s="58" t="s">
        <v>26</v>
      </c>
      <c r="C36" s="36">
        <f t="shared" si="0"/>
        <v>2.2606382978723406E-2</v>
      </c>
      <c r="D36" s="36">
        <f t="shared" si="0"/>
        <v>0.20053475935828877</v>
      </c>
      <c r="E36" s="36">
        <f t="shared" si="0"/>
        <v>0.80733944954128445</v>
      </c>
      <c r="Q36" s="18"/>
    </row>
    <row r="37" spans="2:23" ht="17.100000000000001" customHeight="1" thickBot="1" x14ac:dyDescent="0.25">
      <c r="B37" s="58" t="s">
        <v>48</v>
      </c>
      <c r="C37" s="36">
        <f t="shared" si="0"/>
        <v>8.8685015290519878E-2</v>
      </c>
      <c r="D37" s="36">
        <f t="shared" si="0"/>
        <v>7.1762870514820595E-2</v>
      </c>
      <c r="E37" s="36">
        <f t="shared" si="0"/>
        <v>0.61111111111111116</v>
      </c>
      <c r="Q37" s="18"/>
    </row>
    <row r="38" spans="2:23" ht="17.100000000000001" customHeight="1" thickBot="1" x14ac:dyDescent="0.25">
      <c r="B38" s="58" t="s">
        <v>21</v>
      </c>
      <c r="C38" s="36">
        <f t="shared" si="0"/>
        <v>0.42857142857142855</v>
      </c>
      <c r="D38" s="36">
        <f t="shared" si="0"/>
        <v>0.15625</v>
      </c>
      <c r="E38" s="36">
        <f t="shared" si="0"/>
        <v>0.96153846153846156</v>
      </c>
      <c r="L38" s="18"/>
      <c r="M38" s="18"/>
      <c r="N38" s="18"/>
      <c r="O38" s="18"/>
      <c r="P38" s="18"/>
      <c r="Q38" s="18"/>
      <c r="R38" s="18"/>
      <c r="S38" s="18"/>
      <c r="T38" s="18"/>
      <c r="U38" s="18"/>
      <c r="V38" s="18"/>
      <c r="W38" s="18"/>
    </row>
    <row r="39" spans="2:23" ht="17.100000000000001" customHeight="1" thickBot="1" x14ac:dyDescent="0.25">
      <c r="B39" s="58" t="s">
        <v>10</v>
      </c>
      <c r="C39" s="36">
        <f t="shared" si="0"/>
        <v>0.16756756756756758</v>
      </c>
      <c r="D39" s="36">
        <f t="shared" si="0"/>
        <v>0.52976190476190477</v>
      </c>
      <c r="E39" s="36">
        <f t="shared" si="0"/>
        <v>0.92207792207792205</v>
      </c>
      <c r="Q39" s="18"/>
    </row>
    <row r="40" spans="2:23" ht="17.100000000000001" customHeight="1" thickBot="1" x14ac:dyDescent="0.25">
      <c r="B40" s="58" t="s">
        <v>167</v>
      </c>
      <c r="C40" s="36">
        <f t="shared" si="0"/>
        <v>0.40735294117647058</v>
      </c>
      <c r="D40" s="36">
        <f t="shared" si="0"/>
        <v>-0.10208333333333333</v>
      </c>
      <c r="E40" s="36">
        <f t="shared" si="0"/>
        <v>0.56889495225102316</v>
      </c>
      <c r="Q40" s="18"/>
    </row>
    <row r="41" spans="2:23" ht="17.100000000000001" customHeight="1" thickBot="1" x14ac:dyDescent="0.25">
      <c r="B41" s="58" t="s">
        <v>168</v>
      </c>
      <c r="C41" s="36">
        <f t="shared" si="0"/>
        <v>1.7857142857142856E-2</v>
      </c>
      <c r="D41" s="36">
        <f t="shared" si="0"/>
        <v>-8.5714285714285715E-2</v>
      </c>
      <c r="E41" s="36">
        <f t="shared" si="0"/>
        <v>1.1851851851851851</v>
      </c>
    </row>
    <row r="42" spans="2:23" ht="17.100000000000001" customHeight="1" thickBot="1" x14ac:dyDescent="0.25">
      <c r="B42" s="58" t="s">
        <v>169</v>
      </c>
      <c r="C42" s="36">
        <f t="shared" si="0"/>
        <v>0.25925925925925924</v>
      </c>
      <c r="D42" s="36">
        <f t="shared" si="0"/>
        <v>0.5714285714285714</v>
      </c>
      <c r="E42" s="36">
        <f t="shared" si="0"/>
        <v>1.826086956521739</v>
      </c>
    </row>
    <row r="43" spans="2:23" ht="17.100000000000001" customHeight="1" thickBot="1" x14ac:dyDescent="0.25">
      <c r="B43" s="58" t="s">
        <v>51</v>
      </c>
      <c r="C43" s="36">
        <f t="shared" si="0"/>
        <v>-0.20134228187919462</v>
      </c>
      <c r="D43" s="36">
        <f t="shared" si="0"/>
        <v>0.23893805309734514</v>
      </c>
      <c r="E43" s="36">
        <f t="shared" si="0"/>
        <v>0.97777777777777775</v>
      </c>
    </row>
    <row r="44" spans="2:23" ht="17.100000000000001" customHeight="1" thickBot="1" x14ac:dyDescent="0.25">
      <c r="B44" s="58" t="s">
        <v>11</v>
      </c>
      <c r="C44" s="36">
        <f t="shared" si="0"/>
        <v>0</v>
      </c>
      <c r="D44" s="36">
        <f t="shared" si="0"/>
        <v>-0.31818181818181818</v>
      </c>
      <c r="E44" s="36">
        <f t="shared" si="0"/>
        <v>0.5</v>
      </c>
    </row>
    <row r="45" spans="2:23" ht="17.100000000000001" customHeight="1" thickBot="1" x14ac:dyDescent="0.25">
      <c r="B45" s="60" t="s">
        <v>22</v>
      </c>
      <c r="C45" s="68">
        <f t="shared" si="0"/>
        <v>7.8578680203045689E-2</v>
      </c>
      <c r="D45" s="68">
        <f t="shared" si="0"/>
        <v>0.15567071955351805</v>
      </c>
      <c r="E45" s="68">
        <f t="shared" si="0"/>
        <v>0.76176542306754447</v>
      </c>
    </row>
    <row r="47" spans="2:23" x14ac:dyDescent="0.2">
      <c r="B47" s="70" t="s">
        <v>132</v>
      </c>
      <c r="C47" s="70"/>
      <c r="D47" s="70"/>
      <c r="E47" s="70"/>
      <c r="F47" s="70"/>
      <c r="G47" s="70"/>
      <c r="H47" s="70"/>
      <c r="I47" s="70"/>
      <c r="J47" s="70"/>
    </row>
    <row r="48" spans="2:23" x14ac:dyDescent="0.2">
      <c r="B48" s="70" t="s">
        <v>134</v>
      </c>
      <c r="C48" s="70"/>
      <c r="D48" s="70"/>
      <c r="E48" s="70"/>
      <c r="F48" s="70"/>
      <c r="G48" s="70"/>
      <c r="H48" s="70"/>
      <c r="I48" s="70"/>
      <c r="J48" s="70"/>
    </row>
    <row r="53" spans="2:20" ht="39" customHeight="1" x14ac:dyDescent="0.2">
      <c r="C53" s="38" t="s">
        <v>175</v>
      </c>
      <c r="D53" s="38" t="s">
        <v>236</v>
      </c>
      <c r="E53" s="38" t="s">
        <v>245</v>
      </c>
      <c r="F53" s="64" t="s">
        <v>247</v>
      </c>
      <c r="G53" s="38" t="s">
        <v>256</v>
      </c>
      <c r="H53" s="38" t="s">
        <v>265</v>
      </c>
      <c r="I53" s="38" t="s">
        <v>273</v>
      </c>
      <c r="T53" s="12">
        <v>2022</v>
      </c>
    </row>
    <row r="54" spans="2:20" ht="15" thickBot="1" x14ac:dyDescent="0.25">
      <c r="B54" s="58" t="s">
        <v>52</v>
      </c>
      <c r="C54" s="111">
        <f>+C6/$S54*100000</f>
        <v>7.1278270483679771</v>
      </c>
      <c r="D54" s="111">
        <f>+D6/$S54*100000</f>
        <v>6.3757024409914855</v>
      </c>
      <c r="E54" s="111">
        <f>+E6/$S54*100000</f>
        <v>5.1144473301601385</v>
      </c>
      <c r="F54" s="111">
        <f>+F6/$S54*100000</f>
        <v>6.2021352239046035</v>
      </c>
      <c r="G54" s="111">
        <f>+G6/$T54*100000</f>
        <v>7.134709785866348</v>
      </c>
      <c r="H54" s="111">
        <f>+H6/$T54*100000</f>
        <v>7.6195929751970706</v>
      </c>
      <c r="I54" s="111">
        <f>+I6/$T54*100000</f>
        <v>10.759788868005561</v>
      </c>
      <c r="R54" s="12">
        <v>8635689</v>
      </c>
      <c r="S54" s="12">
        <v>8642185</v>
      </c>
      <c r="T54" s="12">
        <v>8661880</v>
      </c>
    </row>
    <row r="55" spans="2:20" ht="15" thickBot="1" x14ac:dyDescent="0.25">
      <c r="B55" s="58" t="s">
        <v>53</v>
      </c>
      <c r="C55" s="111">
        <f t="shared" ref="C55:F55" si="1">+C7/$S55*100000</f>
        <v>11.083791199469786</v>
      </c>
      <c r="D55" s="111">
        <f t="shared" si="1"/>
        <v>8.6709931152314663</v>
      </c>
      <c r="E55" s="111">
        <f t="shared" si="1"/>
        <v>8.8971929356288086</v>
      </c>
      <c r="F55" s="111">
        <f t="shared" si="1"/>
        <v>9.0479928158937035</v>
      </c>
      <c r="G55" s="111">
        <f t="shared" ref="G55:I71" si="2">+G7/$T55*100000</f>
        <v>10.336954537017615</v>
      </c>
      <c r="H55" s="111">
        <f t="shared" si="2"/>
        <v>14.109565681914555</v>
      </c>
      <c r="I55" s="111">
        <f t="shared" si="2"/>
        <v>11.845998994976391</v>
      </c>
      <c r="R55" s="12">
        <v>1329391</v>
      </c>
      <c r="S55" s="12">
        <v>1326261</v>
      </c>
      <c r="T55" s="12">
        <v>1325342</v>
      </c>
    </row>
    <row r="56" spans="2:20" ht="15" thickBot="1" x14ac:dyDescent="0.25">
      <c r="B56" s="58" t="s">
        <v>166</v>
      </c>
      <c r="C56" s="111">
        <f t="shared" ref="C56:F56" si="3">+C8/$S56*100000</f>
        <v>9.5869506776096269</v>
      </c>
      <c r="D56" s="111">
        <f t="shared" si="3"/>
        <v>9.7846197637459085</v>
      </c>
      <c r="E56" s="111">
        <f t="shared" si="3"/>
        <v>8.6974397899963627</v>
      </c>
      <c r="F56" s="111">
        <f t="shared" si="3"/>
        <v>9.6857852206777686</v>
      </c>
      <c r="G56" s="111">
        <f t="shared" si="2"/>
        <v>12.045805919169656</v>
      </c>
      <c r="H56" s="111">
        <f t="shared" si="2"/>
        <v>11.747149574066276</v>
      </c>
      <c r="I56" s="111">
        <f t="shared" si="2"/>
        <v>13.937296104824396</v>
      </c>
      <c r="R56" s="12">
        <v>1018784</v>
      </c>
      <c r="S56" s="12">
        <v>1011792</v>
      </c>
      <c r="T56" s="12">
        <v>1004499</v>
      </c>
    </row>
    <row r="57" spans="2:20" ht="15" thickBot="1" x14ac:dyDescent="0.25">
      <c r="B57" s="58" t="s">
        <v>47</v>
      </c>
      <c r="C57" s="111">
        <f t="shared" ref="C57:F57" si="4">+C9/$S57*100000</f>
        <v>12.276131109080243</v>
      </c>
      <c r="D57" s="111">
        <f t="shared" si="4"/>
        <v>8.4398401374926699</v>
      </c>
      <c r="E57" s="111">
        <f t="shared" si="4"/>
        <v>8.8660946898912876</v>
      </c>
      <c r="F57" s="111">
        <f t="shared" si="4"/>
        <v>9.9743565261276999</v>
      </c>
      <c r="G57" s="111">
        <f t="shared" si="2"/>
        <v>10.541940771295994</v>
      </c>
      <c r="H57" s="111">
        <f t="shared" si="2"/>
        <v>12.327269450305801</v>
      </c>
      <c r="I57" s="111">
        <f t="shared" si="2"/>
        <v>14.452660734841285</v>
      </c>
      <c r="R57" s="12">
        <v>1171543</v>
      </c>
      <c r="S57" s="12">
        <v>1173008</v>
      </c>
      <c r="T57" s="12">
        <v>1176254</v>
      </c>
    </row>
    <row r="58" spans="2:20" ht="15" thickBot="1" x14ac:dyDescent="0.25">
      <c r="B58" s="58" t="s">
        <v>8</v>
      </c>
      <c r="C58" s="111">
        <f t="shared" ref="C58:F58" si="5">+C10/$S58*100000</f>
        <v>8.9740002503515974</v>
      </c>
      <c r="D58" s="111">
        <f t="shared" si="5"/>
        <v>9.6182874478127367</v>
      </c>
      <c r="E58" s="111">
        <f t="shared" si="5"/>
        <v>8.1456309964729883</v>
      </c>
      <c r="F58" s="111">
        <f t="shared" si="5"/>
        <v>8.8819592221428625</v>
      </c>
      <c r="G58" s="111">
        <f t="shared" si="2"/>
        <v>9.9245914835977747</v>
      </c>
      <c r="H58" s="111">
        <f t="shared" si="2"/>
        <v>12.313844988908349</v>
      </c>
      <c r="I58" s="111">
        <f t="shared" si="2"/>
        <v>13.232788644797033</v>
      </c>
      <c r="R58" s="12">
        <v>2175952</v>
      </c>
      <c r="S58" s="12">
        <v>2172944</v>
      </c>
      <c r="T58" s="12">
        <v>2176412</v>
      </c>
    </row>
    <row r="59" spans="2:20" ht="15" thickBot="1" x14ac:dyDescent="0.25">
      <c r="B59" s="58" t="s">
        <v>9</v>
      </c>
      <c r="C59" s="111">
        <f t="shared" ref="C59:F59" si="6">+C11/$S59*100000</f>
        <v>3.4216869943388186</v>
      </c>
      <c r="D59" s="111">
        <f t="shared" si="6"/>
        <v>4.448193092640464</v>
      </c>
      <c r="E59" s="111">
        <f t="shared" si="6"/>
        <v>4.7903617920743464</v>
      </c>
      <c r="F59" s="111">
        <f t="shared" si="6"/>
        <v>7.0144583383945793</v>
      </c>
      <c r="G59" s="111">
        <f t="shared" si="2"/>
        <v>6.6641377118426846</v>
      </c>
      <c r="H59" s="111">
        <f t="shared" si="2"/>
        <v>8.8855169491235806</v>
      </c>
      <c r="I59" s="111">
        <f t="shared" si="2"/>
        <v>8.7146416231788972</v>
      </c>
      <c r="R59" s="12">
        <v>582905</v>
      </c>
      <c r="S59" s="12">
        <v>584507</v>
      </c>
      <c r="T59" s="12">
        <v>585222</v>
      </c>
    </row>
    <row r="60" spans="2:20" ht="15" thickBot="1" x14ac:dyDescent="0.25">
      <c r="B60" s="58" t="s">
        <v>55</v>
      </c>
      <c r="C60" s="111">
        <f t="shared" ref="C60:F60" si="7">+C12/$S60*100000</f>
        <v>7.0495258564439585</v>
      </c>
      <c r="D60" s="111">
        <f t="shared" si="7"/>
        <v>5.874604880369966</v>
      </c>
      <c r="E60" s="111">
        <f t="shared" si="7"/>
        <v>5.2032214654705413</v>
      </c>
      <c r="F60" s="111">
        <f t="shared" si="7"/>
        <v>6.0844121975260359</v>
      </c>
      <c r="G60" s="111">
        <f t="shared" si="2"/>
        <v>4.3880671576801307</v>
      </c>
      <c r="H60" s="111">
        <f t="shared" si="2"/>
        <v>7.9744682000148526</v>
      </c>
      <c r="I60" s="111">
        <f t="shared" si="2"/>
        <v>8.5651695481640999</v>
      </c>
      <c r="R60" s="12">
        <v>2394918</v>
      </c>
      <c r="S60" s="12">
        <v>2383139</v>
      </c>
      <c r="T60" s="12">
        <v>2370064</v>
      </c>
    </row>
    <row r="61" spans="2:20" ht="15" thickBot="1" x14ac:dyDescent="0.25">
      <c r="B61" s="58" t="s">
        <v>49</v>
      </c>
      <c r="C61" s="111">
        <f t="shared" ref="C61:F61" si="8">+C13/$S61*100000</f>
        <v>7.5138005095722891</v>
      </c>
      <c r="D61" s="111">
        <f t="shared" si="8"/>
        <v>7.465009597172469</v>
      </c>
      <c r="E61" s="111">
        <f t="shared" si="8"/>
        <v>7.1234732103737279</v>
      </c>
      <c r="F61" s="111">
        <f t="shared" si="8"/>
        <v>10.002137041963111</v>
      </c>
      <c r="G61" s="111">
        <f t="shared" si="2"/>
        <v>8.0889078171497513</v>
      </c>
      <c r="H61" s="111">
        <f t="shared" si="2"/>
        <v>9.1122033843795389</v>
      </c>
      <c r="I61" s="111">
        <f t="shared" si="2"/>
        <v>13.546484175708621</v>
      </c>
      <c r="R61" s="12">
        <v>2045221</v>
      </c>
      <c r="S61" s="12">
        <v>2049562</v>
      </c>
      <c r="T61" s="12">
        <v>2052193</v>
      </c>
    </row>
    <row r="62" spans="2:20" ht="15" thickBot="1" x14ac:dyDescent="0.25">
      <c r="B62" s="58" t="s">
        <v>26</v>
      </c>
      <c r="C62" s="111">
        <f t="shared" ref="C62:F62" si="9">+C14/$S62*100000</f>
        <v>19.373049974997947</v>
      </c>
      <c r="D62" s="111">
        <f t="shared" si="9"/>
        <v>19.270001836833064</v>
      </c>
      <c r="E62" s="111">
        <f t="shared" si="9"/>
        <v>15.444339707461793</v>
      </c>
      <c r="F62" s="111">
        <f t="shared" si="9"/>
        <v>18.278163506996066</v>
      </c>
      <c r="G62" s="111">
        <f t="shared" si="2"/>
        <v>19.760250854971321</v>
      </c>
      <c r="H62" s="111">
        <f t="shared" si="2"/>
        <v>23.075039359901492</v>
      </c>
      <c r="I62" s="111">
        <f t="shared" si="2"/>
        <v>27.841653837921232</v>
      </c>
      <c r="R62" s="12">
        <v>7780479</v>
      </c>
      <c r="S62" s="12">
        <v>7763362</v>
      </c>
      <c r="T62" s="12">
        <v>7783302</v>
      </c>
    </row>
    <row r="63" spans="2:20" ht="15" thickBot="1" x14ac:dyDescent="0.25">
      <c r="B63" s="58" t="s">
        <v>235</v>
      </c>
      <c r="C63" s="111">
        <f t="shared" ref="C63:F63" si="10">+C15/$S63*100000</f>
        <v>12.929659095896554</v>
      </c>
      <c r="D63" s="111">
        <f t="shared" si="10"/>
        <v>12.672647523653962</v>
      </c>
      <c r="E63" s="111">
        <f t="shared" si="10"/>
        <v>10.320003131587157</v>
      </c>
      <c r="F63" s="111">
        <f t="shared" si="10"/>
        <v>11.94115304880966</v>
      </c>
      <c r="G63" s="111">
        <f t="shared" si="2"/>
        <v>13.985906841681697</v>
      </c>
      <c r="H63" s="111">
        <f t="shared" si="2"/>
        <v>13.494828652015904</v>
      </c>
      <c r="I63" s="111">
        <f t="shared" si="2"/>
        <v>16.519870300357169</v>
      </c>
      <c r="R63" s="12">
        <v>5057353</v>
      </c>
      <c r="S63" s="12">
        <v>5058138</v>
      </c>
      <c r="T63" s="12">
        <v>5090839</v>
      </c>
    </row>
    <row r="64" spans="2:20" ht="15" thickBot="1" x14ac:dyDescent="0.25">
      <c r="B64" s="58" t="s">
        <v>21</v>
      </c>
      <c r="C64" s="111">
        <f t="shared" ref="C64:F64" si="11">+C16/$S64*100000</f>
        <v>5.2855070452977388</v>
      </c>
      <c r="D64" s="111">
        <f t="shared" si="11"/>
        <v>6.0405794803402735</v>
      </c>
      <c r="E64" s="111">
        <f t="shared" si="11"/>
        <v>4.907970827776472</v>
      </c>
      <c r="F64" s="111">
        <f t="shared" si="11"/>
        <v>6.6068838066221742</v>
      </c>
      <c r="G64" s="111">
        <f t="shared" si="2"/>
        <v>7.588368927526334</v>
      </c>
      <c r="H64" s="111">
        <f t="shared" si="2"/>
        <v>7.019241257961859</v>
      </c>
      <c r="I64" s="111">
        <f t="shared" si="2"/>
        <v>9.6751703825960771</v>
      </c>
      <c r="R64" s="12">
        <v>1063987</v>
      </c>
      <c r="S64" s="12">
        <v>1059501</v>
      </c>
      <c r="T64" s="12">
        <v>1054245</v>
      </c>
    </row>
    <row r="65" spans="2:20" ht="15" thickBot="1" x14ac:dyDescent="0.25">
      <c r="B65" s="58" t="s">
        <v>10</v>
      </c>
      <c r="C65" s="111">
        <f t="shared" ref="C65:F65" si="12">+C17/$S65*100000</f>
        <v>6.8629214900329973</v>
      </c>
      <c r="D65" s="111">
        <f t="shared" si="12"/>
        <v>6.2322746504083435</v>
      </c>
      <c r="E65" s="111">
        <f t="shared" si="12"/>
        <v>5.7129184295409816</v>
      </c>
      <c r="F65" s="111">
        <f t="shared" si="12"/>
        <v>7.8645370588486241</v>
      </c>
      <c r="G65" s="111">
        <f t="shared" si="2"/>
        <v>8.0322718834785096</v>
      </c>
      <c r="H65" s="111">
        <f t="shared" si="2"/>
        <v>9.5569160835832268</v>
      </c>
      <c r="I65" s="111">
        <f t="shared" si="2"/>
        <v>11.007187395877956</v>
      </c>
      <c r="R65" s="12">
        <v>2701819</v>
      </c>
      <c r="S65" s="12">
        <v>2695645</v>
      </c>
      <c r="T65" s="12">
        <v>2689152</v>
      </c>
    </row>
    <row r="66" spans="2:20" ht="15" thickBot="1" x14ac:dyDescent="0.25">
      <c r="B66" s="58" t="s">
        <v>167</v>
      </c>
      <c r="C66" s="111">
        <f t="shared" ref="C66:F66" si="13">+C18/$S66*100000</f>
        <v>10.072207358310335</v>
      </c>
      <c r="D66" s="111">
        <f t="shared" si="13"/>
        <v>14.219586858791059</v>
      </c>
      <c r="E66" s="111">
        <f t="shared" si="13"/>
        <v>10.857247049472758</v>
      </c>
      <c r="F66" s="111">
        <f t="shared" si="13"/>
        <v>11.93852813352666</v>
      </c>
      <c r="G66" s="111">
        <f t="shared" si="2"/>
        <v>14.18943203128614</v>
      </c>
      <c r="H66" s="111">
        <f t="shared" si="2"/>
        <v>12.780867723060243</v>
      </c>
      <c r="I66" s="111">
        <f t="shared" si="2"/>
        <v>17.051041625892438</v>
      </c>
      <c r="R66" s="12">
        <v>6779888</v>
      </c>
      <c r="S66" s="12">
        <v>6751251</v>
      </c>
      <c r="T66" s="12">
        <v>6744456</v>
      </c>
    </row>
    <row r="67" spans="2:20" ht="15" thickBot="1" x14ac:dyDescent="0.25">
      <c r="B67" s="58" t="s">
        <v>168</v>
      </c>
      <c r="C67" s="111">
        <f t="shared" ref="C67:F67" si="14">+C19/$S67*100000</f>
        <v>7.3757677054645221</v>
      </c>
      <c r="D67" s="111">
        <f t="shared" si="14"/>
        <v>9.2197096318306517</v>
      </c>
      <c r="E67" s="111">
        <f t="shared" si="14"/>
        <v>5.3342605727020205</v>
      </c>
      <c r="F67" s="111">
        <f t="shared" si="14"/>
        <v>8.4294488062451673</v>
      </c>
      <c r="G67" s="111">
        <f t="shared" si="2"/>
        <v>7.4439791594702758</v>
      </c>
      <c r="H67" s="111">
        <f t="shared" si="2"/>
        <v>8.3581520387034676</v>
      </c>
      <c r="I67" s="111">
        <f t="shared" si="2"/>
        <v>11.557757116019639</v>
      </c>
      <c r="R67" s="12">
        <v>1511251</v>
      </c>
      <c r="S67" s="12">
        <v>1518486</v>
      </c>
      <c r="T67" s="12">
        <v>1531439</v>
      </c>
    </row>
    <row r="68" spans="2:20" ht="15" thickBot="1" x14ac:dyDescent="0.25">
      <c r="B68" s="58" t="s">
        <v>169</v>
      </c>
      <c r="C68" s="111">
        <f t="shared" ref="C68:F68" si="15">+C20/$S68*100000</f>
        <v>4.0814043658933663</v>
      </c>
      <c r="D68" s="111">
        <f t="shared" si="15"/>
        <v>3.1744256179170631</v>
      </c>
      <c r="E68" s="111">
        <f t="shared" si="15"/>
        <v>3.4767518672424975</v>
      </c>
      <c r="F68" s="111">
        <f t="shared" si="15"/>
        <v>5.4418724878578226</v>
      </c>
      <c r="G68" s="111">
        <f t="shared" si="2"/>
        <v>5.1234757659596264</v>
      </c>
      <c r="H68" s="111">
        <f t="shared" si="2"/>
        <v>4.9727853022549322</v>
      </c>
      <c r="I68" s="111">
        <f t="shared" si="2"/>
        <v>9.7948801408051693</v>
      </c>
      <c r="R68" s="12">
        <v>661197</v>
      </c>
      <c r="S68" s="12">
        <v>661537</v>
      </c>
      <c r="T68" s="12">
        <v>663612</v>
      </c>
    </row>
    <row r="69" spans="2:20" ht="15" thickBot="1" x14ac:dyDescent="0.25">
      <c r="B69" s="58" t="s">
        <v>51</v>
      </c>
      <c r="C69" s="111">
        <f t="shared" ref="C69:F69" si="16">+C21/$S69*100000</f>
        <v>6.7299219103222088</v>
      </c>
      <c r="D69" s="111">
        <f t="shared" si="16"/>
        <v>5.1039005091705345</v>
      </c>
      <c r="E69" s="111">
        <f t="shared" si="16"/>
        <v>4.065053502879187</v>
      </c>
      <c r="F69" s="111">
        <f t="shared" si="16"/>
        <v>4.7877296811688206</v>
      </c>
      <c r="G69" s="111">
        <f t="shared" si="2"/>
        <v>5.3914437334887033</v>
      </c>
      <c r="H69" s="111">
        <f t="shared" si="2"/>
        <v>6.3428749805749449</v>
      </c>
      <c r="I69" s="111">
        <f t="shared" si="2"/>
        <v>8.0645124753024309</v>
      </c>
      <c r="R69" s="12">
        <v>2220504</v>
      </c>
      <c r="S69" s="12">
        <v>2213993</v>
      </c>
      <c r="T69" s="12">
        <v>2207201</v>
      </c>
    </row>
    <row r="70" spans="2:20" ht="15" thickBot="1" x14ac:dyDescent="0.25">
      <c r="B70" s="58" t="s">
        <v>11</v>
      </c>
      <c r="C70" s="111">
        <f t="shared" ref="C70:F70" si="17">+C22/$S70*100000</f>
        <v>5.3158888791604646</v>
      </c>
      <c r="D70" s="111">
        <f t="shared" si="17"/>
        <v>6.8793856083253075</v>
      </c>
      <c r="E70" s="111">
        <f t="shared" si="17"/>
        <v>6.25398691665937</v>
      </c>
      <c r="F70" s="111">
        <f t="shared" si="17"/>
        <v>4.0650914958285904</v>
      </c>
      <c r="G70" s="111">
        <f t="shared" si="2"/>
        <v>5.3210635867098617</v>
      </c>
      <c r="H70" s="111">
        <f t="shared" si="2"/>
        <v>4.6950561059204663</v>
      </c>
      <c r="I70" s="111">
        <f t="shared" si="2"/>
        <v>9.3901122118409326</v>
      </c>
      <c r="R70" s="12">
        <v>319914</v>
      </c>
      <c r="S70" s="12">
        <v>319796</v>
      </c>
      <c r="T70" s="12">
        <v>319485</v>
      </c>
    </row>
    <row r="71" spans="2:20" ht="15" thickBot="1" x14ac:dyDescent="0.25">
      <c r="B71" s="60" t="s">
        <v>22</v>
      </c>
      <c r="C71" s="112">
        <f>+C23/$S71*100000</f>
        <v>10.393560997973477</v>
      </c>
      <c r="D71" s="112">
        <f>+D23/$S71*100000</f>
        <v>10.587714827783337</v>
      </c>
      <c r="E71" s="112">
        <f>+E23/$S71*100000</f>
        <v>8.6546180005460354</v>
      </c>
      <c r="F71" s="112">
        <f>+F23/$S71*100000</f>
        <v>10.23317305160881</v>
      </c>
      <c r="G71" s="112">
        <f t="shared" si="2"/>
        <v>11.198341195115558</v>
      </c>
      <c r="H71" s="112">
        <f t="shared" si="2"/>
        <v>12.222888224638556</v>
      </c>
      <c r="I71" s="112">
        <f t="shared" si="2"/>
        <v>15.231177547949908</v>
      </c>
      <c r="R71" s="12">
        <v>47450795</v>
      </c>
      <c r="S71" s="12">
        <v>47385107</v>
      </c>
      <c r="T71" s="12">
        <v>47435597</v>
      </c>
    </row>
    <row r="72" spans="2:20" ht="13.5" thickBot="1" x14ac:dyDescent="0.25">
      <c r="C72" s="111"/>
      <c r="D72" s="111"/>
      <c r="E72" s="111"/>
      <c r="F72" s="111"/>
      <c r="G72" s="111"/>
    </row>
    <row r="73" spans="2:20" ht="13.5" thickBot="1" x14ac:dyDescent="0.25">
      <c r="C73" s="111"/>
      <c r="D73" s="111"/>
      <c r="E73" s="111"/>
      <c r="F73" s="111"/>
      <c r="G73" s="111"/>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T72"/>
  <sheetViews>
    <sheetView zoomScaleNormal="100" workbookViewId="0"/>
  </sheetViews>
  <sheetFormatPr baseColWidth="10" defaultColWidth="11.42578125" defaultRowHeight="12.75" x14ac:dyDescent="0.2"/>
  <cols>
    <col min="1" max="1" width="9.5703125" style="12" customWidth="1"/>
    <col min="2" max="2" width="32.85546875" style="12" bestFit="1" customWidth="1"/>
    <col min="3" max="16" width="12.28515625" style="12" customWidth="1"/>
    <col min="17" max="17" width="12" style="12" customWidth="1"/>
    <col min="18" max="20" width="12.28515625" style="12" hidden="1" customWidth="1"/>
    <col min="21" max="48" width="12.28515625" style="12" customWidth="1"/>
    <col min="49" max="16384" width="11.42578125" style="12"/>
  </cols>
  <sheetData>
    <row r="2" spans="2:9" ht="40.5" customHeight="1" x14ac:dyDescent="0.2">
      <c r="B2" s="10"/>
      <c r="C2" s="11"/>
      <c r="D2" s="11"/>
    </row>
    <row r="3" spans="2:9" ht="27.95" customHeight="1" x14ac:dyDescent="0.2">
      <c r="B3" s="10"/>
    </row>
    <row r="5" spans="2:9" ht="39" customHeight="1" x14ac:dyDescent="0.2">
      <c r="C5" s="38" t="s">
        <v>175</v>
      </c>
      <c r="D5" s="38" t="s">
        <v>236</v>
      </c>
      <c r="E5" s="38" t="s">
        <v>245</v>
      </c>
      <c r="F5" s="64" t="s">
        <v>247</v>
      </c>
      <c r="G5" s="38" t="s">
        <v>256</v>
      </c>
      <c r="H5" s="38" t="s">
        <v>265</v>
      </c>
      <c r="I5" s="38" t="s">
        <v>273</v>
      </c>
    </row>
    <row r="6" spans="2:9" ht="17.100000000000001" customHeight="1" thickBot="1" x14ac:dyDescent="0.25">
      <c r="B6" s="58" t="s">
        <v>52</v>
      </c>
      <c r="C6" s="40">
        <v>5189</v>
      </c>
      <c r="D6" s="40">
        <v>4183</v>
      </c>
      <c r="E6" s="40">
        <v>4026</v>
      </c>
      <c r="F6" s="40">
        <v>4086</v>
      </c>
      <c r="G6" s="40">
        <v>4580</v>
      </c>
      <c r="H6" s="40">
        <v>4555</v>
      </c>
      <c r="I6" s="40">
        <v>4923</v>
      </c>
    </row>
    <row r="7" spans="2:9" ht="17.100000000000001" customHeight="1" thickBot="1" x14ac:dyDescent="0.25">
      <c r="B7" s="58" t="s">
        <v>53</v>
      </c>
      <c r="C7" s="40">
        <v>674</v>
      </c>
      <c r="D7" s="40">
        <v>644</v>
      </c>
      <c r="E7" s="40">
        <v>577</v>
      </c>
      <c r="F7" s="40">
        <v>790</v>
      </c>
      <c r="G7" s="40">
        <v>583</v>
      </c>
      <c r="H7" s="40">
        <v>571</v>
      </c>
      <c r="I7" s="40">
        <v>674</v>
      </c>
    </row>
    <row r="8" spans="2:9" ht="17.100000000000001" customHeight="1" thickBot="1" x14ac:dyDescent="0.25">
      <c r="B8" s="58" t="s">
        <v>166</v>
      </c>
      <c r="C8" s="40">
        <v>645</v>
      </c>
      <c r="D8" s="40">
        <v>547</v>
      </c>
      <c r="E8" s="40">
        <v>492</v>
      </c>
      <c r="F8" s="40">
        <v>561</v>
      </c>
      <c r="G8" s="40">
        <v>462</v>
      </c>
      <c r="H8" s="40">
        <v>592</v>
      </c>
      <c r="I8" s="40">
        <v>509</v>
      </c>
    </row>
    <row r="9" spans="2:9" ht="17.100000000000001" customHeight="1" thickBot="1" x14ac:dyDescent="0.25">
      <c r="B9" s="58" t="s">
        <v>47</v>
      </c>
      <c r="C9" s="40">
        <v>600</v>
      </c>
      <c r="D9" s="40">
        <v>403</v>
      </c>
      <c r="E9" s="40">
        <v>623</v>
      </c>
      <c r="F9" s="40">
        <v>730</v>
      </c>
      <c r="G9" s="40">
        <v>431</v>
      </c>
      <c r="H9" s="40">
        <v>552</v>
      </c>
      <c r="I9" s="40">
        <v>553</v>
      </c>
    </row>
    <row r="10" spans="2:9" ht="17.100000000000001" customHeight="1" thickBot="1" x14ac:dyDescent="0.25">
      <c r="B10" s="58" t="s">
        <v>8</v>
      </c>
      <c r="C10" s="40">
        <v>2328</v>
      </c>
      <c r="D10" s="40">
        <v>1964</v>
      </c>
      <c r="E10" s="40">
        <v>1801</v>
      </c>
      <c r="F10" s="40">
        <v>2038</v>
      </c>
      <c r="G10" s="40">
        <v>2078</v>
      </c>
      <c r="H10" s="40">
        <v>2258</v>
      </c>
      <c r="I10" s="40">
        <v>2079</v>
      </c>
    </row>
    <row r="11" spans="2:9" ht="17.100000000000001" customHeight="1" thickBot="1" x14ac:dyDescent="0.25">
      <c r="B11" s="58" t="s">
        <v>9</v>
      </c>
      <c r="C11" s="40">
        <v>259</v>
      </c>
      <c r="D11" s="40">
        <v>249</v>
      </c>
      <c r="E11" s="40">
        <v>185</v>
      </c>
      <c r="F11" s="40">
        <v>252</v>
      </c>
      <c r="G11" s="40">
        <v>296</v>
      </c>
      <c r="H11" s="40">
        <v>222</v>
      </c>
      <c r="I11" s="40">
        <v>253</v>
      </c>
    </row>
    <row r="12" spans="2:9" ht="17.100000000000001" customHeight="1" thickBot="1" x14ac:dyDescent="0.25">
      <c r="B12" s="58" t="s">
        <v>54</v>
      </c>
      <c r="C12" s="40">
        <v>1249</v>
      </c>
      <c r="D12" s="40">
        <v>1125</v>
      </c>
      <c r="E12" s="40">
        <v>1020</v>
      </c>
      <c r="F12" s="40">
        <v>928</v>
      </c>
      <c r="G12" s="40">
        <v>1117</v>
      </c>
      <c r="H12" s="40">
        <v>1072</v>
      </c>
      <c r="I12" s="40">
        <v>1141</v>
      </c>
    </row>
    <row r="13" spans="2:9" s="71" customFormat="1" ht="17.100000000000001" customHeight="1" thickBot="1" x14ac:dyDescent="0.25">
      <c r="B13" s="58" t="s">
        <v>49</v>
      </c>
      <c r="C13" s="40">
        <v>1064</v>
      </c>
      <c r="D13" s="40">
        <v>916</v>
      </c>
      <c r="E13" s="40">
        <v>636</v>
      </c>
      <c r="F13" s="40">
        <v>708</v>
      </c>
      <c r="G13" s="40">
        <v>812</v>
      </c>
      <c r="H13" s="40">
        <v>789</v>
      </c>
      <c r="I13" s="40">
        <v>869</v>
      </c>
    </row>
    <row r="14" spans="2:9" ht="17.100000000000001" customHeight="1" thickBot="1" x14ac:dyDescent="0.25">
      <c r="B14" s="58" t="s">
        <v>26</v>
      </c>
      <c r="C14" s="40">
        <v>6258</v>
      </c>
      <c r="D14" s="40">
        <v>5239</v>
      </c>
      <c r="E14" s="40">
        <v>4970</v>
      </c>
      <c r="F14" s="40">
        <v>5329</v>
      </c>
      <c r="G14" s="40">
        <v>6287</v>
      </c>
      <c r="H14" s="40">
        <v>5583</v>
      </c>
      <c r="I14" s="40">
        <v>5770</v>
      </c>
    </row>
    <row r="15" spans="2:9" ht="17.100000000000001" customHeight="1" thickBot="1" x14ac:dyDescent="0.25">
      <c r="B15" s="58" t="s">
        <v>48</v>
      </c>
      <c r="C15" s="40">
        <v>4104</v>
      </c>
      <c r="D15" s="40">
        <v>3079</v>
      </c>
      <c r="E15" s="40">
        <v>3039</v>
      </c>
      <c r="F15" s="40">
        <v>3092</v>
      </c>
      <c r="G15" s="40">
        <v>3309</v>
      </c>
      <c r="H15" s="40">
        <v>3171</v>
      </c>
      <c r="I15" s="40">
        <v>3519</v>
      </c>
    </row>
    <row r="16" spans="2:9" ht="17.100000000000001" customHeight="1" thickBot="1" x14ac:dyDescent="0.25">
      <c r="B16" s="58" t="s">
        <v>21</v>
      </c>
      <c r="C16" s="40">
        <v>448</v>
      </c>
      <c r="D16" s="40">
        <v>332</v>
      </c>
      <c r="E16" s="40">
        <v>328</v>
      </c>
      <c r="F16" s="40">
        <v>376</v>
      </c>
      <c r="G16" s="40">
        <v>357</v>
      </c>
      <c r="H16" s="40">
        <v>430</v>
      </c>
      <c r="I16" s="40">
        <v>396</v>
      </c>
    </row>
    <row r="17" spans="2:18" ht="17.100000000000001" customHeight="1" thickBot="1" x14ac:dyDescent="0.25">
      <c r="B17" s="58" t="s">
        <v>10</v>
      </c>
      <c r="C17" s="40">
        <v>1379</v>
      </c>
      <c r="D17" s="40">
        <v>1155</v>
      </c>
      <c r="E17" s="40">
        <v>1199</v>
      </c>
      <c r="F17" s="40">
        <v>1118</v>
      </c>
      <c r="G17" s="40">
        <v>1203</v>
      </c>
      <c r="H17" s="40">
        <v>1312</v>
      </c>
      <c r="I17" s="40">
        <v>1324</v>
      </c>
    </row>
    <row r="18" spans="2:18" ht="17.100000000000001" customHeight="1" thickBot="1" x14ac:dyDescent="0.25">
      <c r="B18" s="58" t="s">
        <v>167</v>
      </c>
      <c r="C18" s="40">
        <v>7353</v>
      </c>
      <c r="D18" s="40">
        <v>5828</v>
      </c>
      <c r="E18" s="40">
        <v>5347</v>
      </c>
      <c r="F18" s="40">
        <v>5918</v>
      </c>
      <c r="G18" s="40">
        <v>5714</v>
      </c>
      <c r="H18" s="40">
        <v>5100</v>
      </c>
      <c r="I18" s="40">
        <v>5761</v>
      </c>
    </row>
    <row r="19" spans="2:18" ht="17.100000000000001" customHeight="1" thickBot="1" x14ac:dyDescent="0.25">
      <c r="B19" s="58" t="s">
        <v>168</v>
      </c>
      <c r="C19" s="40">
        <v>757</v>
      </c>
      <c r="D19" s="40">
        <v>895</v>
      </c>
      <c r="E19" s="40">
        <v>719</v>
      </c>
      <c r="F19" s="40">
        <v>787</v>
      </c>
      <c r="G19" s="40">
        <v>1088</v>
      </c>
      <c r="H19" s="40">
        <v>922</v>
      </c>
      <c r="I19" s="40">
        <v>880</v>
      </c>
    </row>
    <row r="20" spans="2:18" ht="17.100000000000001" customHeight="1" thickBot="1" x14ac:dyDescent="0.25">
      <c r="B20" s="58" t="s">
        <v>169</v>
      </c>
      <c r="C20" s="40">
        <v>271</v>
      </c>
      <c r="D20" s="40">
        <v>279</v>
      </c>
      <c r="E20" s="40">
        <v>264</v>
      </c>
      <c r="F20" s="40">
        <v>220</v>
      </c>
      <c r="G20" s="40">
        <v>310</v>
      </c>
      <c r="H20" s="40">
        <v>258</v>
      </c>
      <c r="I20" s="40">
        <v>215</v>
      </c>
    </row>
    <row r="21" spans="2:18" ht="17.100000000000001" customHeight="1" thickBot="1" x14ac:dyDescent="0.25">
      <c r="B21" s="58" t="s">
        <v>51</v>
      </c>
      <c r="C21" s="40">
        <v>1778</v>
      </c>
      <c r="D21" s="40">
        <v>1229</v>
      </c>
      <c r="E21" s="40">
        <v>1099</v>
      </c>
      <c r="F21" s="40">
        <v>1179</v>
      </c>
      <c r="G21" s="40">
        <v>1358</v>
      </c>
      <c r="H21" s="40">
        <v>1254</v>
      </c>
      <c r="I21" s="40">
        <v>1195</v>
      </c>
    </row>
    <row r="22" spans="2:18" ht="17.100000000000001" customHeight="1" thickBot="1" x14ac:dyDescent="0.25">
      <c r="B22" s="58" t="s">
        <v>11</v>
      </c>
      <c r="C22" s="40">
        <v>105</v>
      </c>
      <c r="D22" s="40">
        <v>112</v>
      </c>
      <c r="E22" s="40">
        <v>109</v>
      </c>
      <c r="F22" s="40">
        <v>107</v>
      </c>
      <c r="G22" s="40">
        <v>141</v>
      </c>
      <c r="H22" s="40">
        <v>112</v>
      </c>
      <c r="I22" s="40">
        <v>106</v>
      </c>
    </row>
    <row r="23" spans="2:18" ht="17.100000000000001" customHeight="1" thickBot="1" x14ac:dyDescent="0.25">
      <c r="B23" s="60" t="s">
        <v>22</v>
      </c>
      <c r="C23" s="61">
        <v>34461</v>
      </c>
      <c r="D23" s="61">
        <v>28179</v>
      </c>
      <c r="E23" s="61">
        <v>26434</v>
      </c>
      <c r="F23" s="61">
        <v>28219</v>
      </c>
      <c r="G23" s="61">
        <f>SUM(G6:G22)</f>
        <v>30126</v>
      </c>
      <c r="H23" s="61">
        <f>SUM(H6:H22)</f>
        <v>28753</v>
      </c>
      <c r="I23" s="61">
        <f>SUM(I6:I22)</f>
        <v>30167</v>
      </c>
    </row>
    <row r="24" spans="2:18" x14ac:dyDescent="0.2">
      <c r="C24" s="18"/>
      <c r="G24" s="18"/>
      <c r="K24" s="114"/>
    </row>
    <row r="26" spans="2:18" ht="28.5" customHeight="1" x14ac:dyDescent="0.2">
      <c r="B26" s="124"/>
      <c r="C26" s="124"/>
      <c r="D26" s="124"/>
      <c r="E26" s="124"/>
      <c r="F26" s="125"/>
      <c r="G26" s="125"/>
      <c r="H26" s="125"/>
      <c r="I26" s="125"/>
      <c r="J26" s="125"/>
      <c r="K26" s="125"/>
      <c r="L26" s="125"/>
      <c r="M26" s="125"/>
      <c r="N26" s="125"/>
      <c r="O26" s="125"/>
      <c r="P26" s="125"/>
      <c r="Q26" s="125"/>
      <c r="R26" s="125"/>
    </row>
    <row r="27" spans="2:18" ht="9" customHeight="1" x14ac:dyDescent="0.2">
      <c r="B27" s="110"/>
      <c r="C27" s="110"/>
      <c r="D27" s="110"/>
      <c r="E27" s="110"/>
      <c r="F27"/>
      <c r="G27"/>
      <c r="H27"/>
      <c r="I27"/>
      <c r="J27"/>
      <c r="K27"/>
      <c r="L27"/>
      <c r="M27"/>
      <c r="N27"/>
      <c r="O27"/>
      <c r="P27"/>
      <c r="Q27"/>
      <c r="R27"/>
    </row>
    <row r="28" spans="2:18" ht="39" customHeight="1" x14ac:dyDescent="0.2">
      <c r="C28" s="39" t="s">
        <v>257</v>
      </c>
      <c r="D28" s="39" t="s">
        <v>266</v>
      </c>
      <c r="E28" s="39" t="s">
        <v>274</v>
      </c>
    </row>
    <row r="29" spans="2:18" ht="17.100000000000001" customHeight="1" thickBot="1" x14ac:dyDescent="0.25">
      <c r="B29" s="58" t="s">
        <v>52</v>
      </c>
      <c r="C29" s="36">
        <f t="shared" ref="C29:E46" si="0">+(G6-C6)/C6</f>
        <v>-0.11736365388321449</v>
      </c>
      <c r="D29" s="36">
        <f t="shared" si="0"/>
        <v>8.8931388955295246E-2</v>
      </c>
      <c r="E29" s="36">
        <f t="shared" si="0"/>
        <v>0.22280178837555886</v>
      </c>
    </row>
    <row r="30" spans="2:18" ht="17.100000000000001" customHeight="1" thickBot="1" x14ac:dyDescent="0.25">
      <c r="B30" s="58" t="s">
        <v>53</v>
      </c>
      <c r="C30" s="36">
        <f t="shared" si="0"/>
        <v>-0.13501483679525222</v>
      </c>
      <c r="D30" s="36">
        <f t="shared" si="0"/>
        <v>-0.11335403726708075</v>
      </c>
      <c r="E30" s="36">
        <f t="shared" si="0"/>
        <v>0.1681109185441941</v>
      </c>
    </row>
    <row r="31" spans="2:18" ht="17.100000000000001" customHeight="1" thickBot="1" x14ac:dyDescent="0.25">
      <c r="B31" s="58" t="s">
        <v>166</v>
      </c>
      <c r="C31" s="36">
        <f t="shared" si="0"/>
        <v>-0.28372093023255812</v>
      </c>
      <c r="D31" s="36">
        <f t="shared" si="0"/>
        <v>8.226691042047532E-2</v>
      </c>
      <c r="E31" s="36">
        <f t="shared" si="0"/>
        <v>3.4552845528455285E-2</v>
      </c>
    </row>
    <row r="32" spans="2:18" ht="17.100000000000001" customHeight="1" thickBot="1" x14ac:dyDescent="0.25">
      <c r="B32" s="58" t="s">
        <v>47</v>
      </c>
      <c r="C32" s="36">
        <f t="shared" si="0"/>
        <v>-0.28166666666666668</v>
      </c>
      <c r="D32" s="36">
        <f t="shared" si="0"/>
        <v>0.36972704714640198</v>
      </c>
      <c r="E32" s="36">
        <f t="shared" si="0"/>
        <v>-0.11235955056179775</v>
      </c>
    </row>
    <row r="33" spans="2:5" ht="17.100000000000001" customHeight="1" thickBot="1" x14ac:dyDescent="0.25">
      <c r="B33" s="58" t="s">
        <v>8</v>
      </c>
      <c r="C33" s="36">
        <f t="shared" si="0"/>
        <v>-0.10738831615120274</v>
      </c>
      <c r="D33" s="36">
        <f t="shared" si="0"/>
        <v>0.14969450101832993</v>
      </c>
      <c r="E33" s="36">
        <f t="shared" si="0"/>
        <v>0.15435868961687951</v>
      </c>
    </row>
    <row r="34" spans="2:5" ht="17.100000000000001" customHeight="1" thickBot="1" x14ac:dyDescent="0.25">
      <c r="B34" s="58" t="s">
        <v>9</v>
      </c>
      <c r="C34" s="36">
        <f t="shared" si="0"/>
        <v>0.14285714285714285</v>
      </c>
      <c r="D34" s="36">
        <f t="shared" si="0"/>
        <v>-0.10843373493975904</v>
      </c>
      <c r="E34" s="36">
        <f t="shared" si="0"/>
        <v>0.36756756756756759</v>
      </c>
    </row>
    <row r="35" spans="2:5" ht="17.100000000000001" customHeight="1" thickBot="1" x14ac:dyDescent="0.25">
      <c r="B35" s="58" t="s">
        <v>54</v>
      </c>
      <c r="C35" s="36">
        <f t="shared" si="0"/>
        <v>-0.10568454763811048</v>
      </c>
      <c r="D35" s="36">
        <f t="shared" si="0"/>
        <v>-4.7111111111111111E-2</v>
      </c>
      <c r="E35" s="36">
        <f t="shared" si="0"/>
        <v>0.11862745098039215</v>
      </c>
    </row>
    <row r="36" spans="2:5" ht="17.100000000000001" customHeight="1" thickBot="1" x14ac:dyDescent="0.25">
      <c r="B36" s="58" t="s">
        <v>49</v>
      </c>
      <c r="C36" s="36">
        <f t="shared" si="0"/>
        <v>-0.23684210526315788</v>
      </c>
      <c r="D36" s="36">
        <f t="shared" si="0"/>
        <v>-0.13864628820960698</v>
      </c>
      <c r="E36" s="36">
        <f t="shared" si="0"/>
        <v>0.36635220125786161</v>
      </c>
    </row>
    <row r="37" spans="2:5" ht="17.100000000000001" customHeight="1" thickBot="1" x14ac:dyDescent="0.25">
      <c r="B37" s="58" t="s">
        <v>26</v>
      </c>
      <c r="C37" s="36">
        <f t="shared" si="0"/>
        <v>4.6340683924576539E-3</v>
      </c>
      <c r="D37" s="36">
        <f t="shared" si="0"/>
        <v>6.5661385760641344E-2</v>
      </c>
      <c r="E37" s="36">
        <f t="shared" si="0"/>
        <v>0.16096579476861167</v>
      </c>
    </row>
    <row r="38" spans="2:5" ht="17.100000000000001" customHeight="1" thickBot="1" x14ac:dyDescent="0.25">
      <c r="B38" s="58" t="s">
        <v>48</v>
      </c>
      <c r="C38" s="36">
        <f t="shared" si="0"/>
        <v>-0.19371345029239767</v>
      </c>
      <c r="D38" s="36">
        <f t="shared" si="0"/>
        <v>2.987983111399805E-2</v>
      </c>
      <c r="E38" s="36">
        <f t="shared" si="0"/>
        <v>0.15794669299111549</v>
      </c>
    </row>
    <row r="39" spans="2:5" ht="17.100000000000001" customHeight="1" thickBot="1" x14ac:dyDescent="0.25">
      <c r="B39" s="58" t="s">
        <v>21</v>
      </c>
      <c r="C39" s="36">
        <f t="shared" si="0"/>
        <v>-0.203125</v>
      </c>
      <c r="D39" s="36">
        <f t="shared" si="0"/>
        <v>0.29518072289156627</v>
      </c>
      <c r="E39" s="36">
        <f t="shared" si="0"/>
        <v>0.2073170731707317</v>
      </c>
    </row>
    <row r="40" spans="2:5" ht="17.100000000000001" customHeight="1" thickBot="1" x14ac:dyDescent="0.25">
      <c r="B40" s="58" t="s">
        <v>10</v>
      </c>
      <c r="C40" s="36">
        <f t="shared" si="0"/>
        <v>-0.12762871646120377</v>
      </c>
      <c r="D40" s="36">
        <f t="shared" si="0"/>
        <v>0.13593073593073593</v>
      </c>
      <c r="E40" s="36">
        <f t="shared" si="0"/>
        <v>0.1042535446205171</v>
      </c>
    </row>
    <row r="41" spans="2:5" ht="17.100000000000001" customHeight="1" thickBot="1" x14ac:dyDescent="0.25">
      <c r="B41" s="58" t="s">
        <v>167</v>
      </c>
      <c r="C41" s="36">
        <f t="shared" si="0"/>
        <v>-0.22290221678226574</v>
      </c>
      <c r="D41" s="36">
        <f t="shared" si="0"/>
        <v>-0.12491420727522307</v>
      </c>
      <c r="E41" s="36">
        <f t="shared" si="0"/>
        <v>7.7426594351973063E-2</v>
      </c>
    </row>
    <row r="42" spans="2:5" ht="17.100000000000001" customHeight="1" thickBot="1" x14ac:dyDescent="0.25">
      <c r="B42" s="58" t="s">
        <v>168</v>
      </c>
      <c r="C42" s="36">
        <f t="shared" si="0"/>
        <v>0.4372523117569353</v>
      </c>
      <c r="D42" s="36">
        <f t="shared" si="0"/>
        <v>3.0167597765363128E-2</v>
      </c>
      <c r="E42" s="36">
        <f t="shared" si="0"/>
        <v>0.2239221140472879</v>
      </c>
    </row>
    <row r="43" spans="2:5" ht="17.100000000000001" customHeight="1" thickBot="1" x14ac:dyDescent="0.25">
      <c r="B43" s="58" t="s">
        <v>169</v>
      </c>
      <c r="C43" s="36">
        <f t="shared" si="0"/>
        <v>0.14391143911439114</v>
      </c>
      <c r="D43" s="36">
        <f t="shared" si="0"/>
        <v>-7.5268817204301078E-2</v>
      </c>
      <c r="E43" s="36">
        <f t="shared" si="0"/>
        <v>-0.18560606060606061</v>
      </c>
    </row>
    <row r="44" spans="2:5" ht="17.100000000000001" customHeight="1" thickBot="1" x14ac:dyDescent="0.25">
      <c r="B44" s="58" t="s">
        <v>51</v>
      </c>
      <c r="C44" s="36">
        <f t="shared" si="0"/>
        <v>-0.23622047244094488</v>
      </c>
      <c r="D44" s="36">
        <f t="shared" si="0"/>
        <v>2.034174125305126E-2</v>
      </c>
      <c r="E44" s="36">
        <f t="shared" si="0"/>
        <v>8.7352138307552327E-2</v>
      </c>
    </row>
    <row r="45" spans="2:5" ht="17.100000000000001" customHeight="1" thickBot="1" x14ac:dyDescent="0.25">
      <c r="B45" s="58" t="s">
        <v>11</v>
      </c>
      <c r="C45" s="36">
        <f t="shared" si="0"/>
        <v>0.34285714285714286</v>
      </c>
      <c r="D45" s="36">
        <f t="shared" si="0"/>
        <v>0</v>
      </c>
      <c r="E45" s="36">
        <f t="shared" si="0"/>
        <v>-2.7522935779816515E-2</v>
      </c>
    </row>
    <row r="46" spans="2:5" ht="17.100000000000001" customHeight="1" thickBot="1" x14ac:dyDescent="0.25">
      <c r="B46" s="60" t="s">
        <v>22</v>
      </c>
      <c r="C46" s="68">
        <f t="shared" si="0"/>
        <v>-0.12579437625141465</v>
      </c>
      <c r="D46" s="68">
        <f t="shared" si="0"/>
        <v>2.0369778913375207E-2</v>
      </c>
      <c r="E46" s="68">
        <f t="shared" si="0"/>
        <v>0.14121964137096163</v>
      </c>
    </row>
    <row r="52" spans="2:20" ht="39" customHeight="1" x14ac:dyDescent="0.2">
      <c r="C52" s="38" t="s">
        <v>175</v>
      </c>
      <c r="D52" s="38" t="s">
        <v>236</v>
      </c>
      <c r="E52" s="38" t="s">
        <v>245</v>
      </c>
      <c r="F52" s="64" t="s">
        <v>247</v>
      </c>
      <c r="G52" s="38" t="s">
        <v>256</v>
      </c>
      <c r="H52" s="38" t="s">
        <v>265</v>
      </c>
      <c r="I52" s="38" t="s">
        <v>273</v>
      </c>
      <c r="T52" s="12">
        <v>2022</v>
      </c>
    </row>
    <row r="53" spans="2:20" ht="15" thickBot="1" x14ac:dyDescent="0.25">
      <c r="B53" s="58" t="s">
        <v>52</v>
      </c>
      <c r="C53" s="111">
        <v>60.042685964255561</v>
      </c>
      <c r="D53" s="111">
        <v>48.402111271628648</v>
      </c>
      <c r="E53" s="111">
        <v>46.585441066119273</v>
      </c>
      <c r="F53" s="111">
        <v>47.279709934466801</v>
      </c>
      <c r="G53" s="111">
        <f>+G6/$T53*100000</f>
        <v>52.875357312731182</v>
      </c>
      <c r="H53" s="111">
        <f>+H6/$T53*100000</f>
        <v>52.586736366700997</v>
      </c>
      <c r="I53" s="111">
        <f>+I6/$T53*100000</f>
        <v>56.835236692265418</v>
      </c>
      <c r="R53" s="12">
        <v>8635689</v>
      </c>
      <c r="S53" s="12">
        <v>8642185</v>
      </c>
      <c r="T53" s="12">
        <v>8661880</v>
      </c>
    </row>
    <row r="54" spans="2:20" ht="15" thickBot="1" x14ac:dyDescent="0.25">
      <c r="B54" s="58" t="s">
        <v>53</v>
      </c>
      <c r="C54" s="111">
        <v>50.819559649269642</v>
      </c>
      <c r="D54" s="111">
        <v>48.557561445296209</v>
      </c>
      <c r="E54" s="111">
        <v>43.505765456422232</v>
      </c>
      <c r="F54" s="111">
        <v>59.565952704633553</v>
      </c>
      <c r="G54" s="111">
        <f t="shared" ref="G54:I70" si="1">+G7/$T54*100000</f>
        <v>43.98864594949832</v>
      </c>
      <c r="H54" s="111">
        <f t="shared" si="1"/>
        <v>43.083219274723049</v>
      </c>
      <c r="I54" s="111">
        <f t="shared" si="1"/>
        <v>50.854798233210751</v>
      </c>
      <c r="R54" s="12">
        <v>1329391</v>
      </c>
      <c r="S54" s="12">
        <v>1326261</v>
      </c>
      <c r="T54" s="12">
        <v>1325342</v>
      </c>
    </row>
    <row r="55" spans="2:20" ht="15" thickBot="1" x14ac:dyDescent="0.25">
      <c r="B55" s="58" t="s">
        <v>166</v>
      </c>
      <c r="C55" s="111">
        <v>63.748280278950617</v>
      </c>
      <c r="D55" s="111">
        <v>54.062495058272852</v>
      </c>
      <c r="E55" s="111">
        <v>48.626595189525119</v>
      </c>
      <c r="F55" s="111">
        <v>55.446178661226817</v>
      </c>
      <c r="G55" s="111">
        <f t="shared" si="1"/>
        <v>45.993077145920502</v>
      </c>
      <c r="H55" s="111">
        <f t="shared" si="1"/>
        <v>58.934852100400299</v>
      </c>
      <c r="I55" s="111">
        <f t="shared" si="1"/>
        <v>50.672026552540125</v>
      </c>
      <c r="R55" s="12">
        <v>1018784</v>
      </c>
      <c r="S55" s="12">
        <v>1011792</v>
      </c>
      <c r="T55" s="12">
        <v>1004499</v>
      </c>
    </row>
    <row r="56" spans="2:20" ht="15" thickBot="1" x14ac:dyDescent="0.25">
      <c r="B56" s="58" t="s">
        <v>47</v>
      </c>
      <c r="C56" s="111">
        <v>51.150546287834352</v>
      </c>
      <c r="D56" s="111">
        <v>34.356116923328742</v>
      </c>
      <c r="E56" s="111">
        <v>53.111317228868003</v>
      </c>
      <c r="F56" s="111">
        <v>62.233164650198461</v>
      </c>
      <c r="G56" s="111">
        <f t="shared" si="1"/>
        <v>36.641745745391724</v>
      </c>
      <c r="H56" s="111">
        <f t="shared" si="1"/>
        <v>46.928639562543466</v>
      </c>
      <c r="I56" s="111">
        <f t="shared" si="1"/>
        <v>47.013655213924885</v>
      </c>
      <c r="R56" s="12">
        <v>1171543</v>
      </c>
      <c r="S56" s="12">
        <v>1173008</v>
      </c>
      <c r="T56" s="12">
        <v>1176254</v>
      </c>
    </row>
    <row r="57" spans="2:20" ht="15" thickBot="1" x14ac:dyDescent="0.25">
      <c r="B57" s="58" t="s">
        <v>8</v>
      </c>
      <c r="C57" s="111">
        <v>107.13575683496674</v>
      </c>
      <c r="D57" s="111">
        <v>90.384289700977106</v>
      </c>
      <c r="E57" s="111">
        <v>82.882945901965257</v>
      </c>
      <c r="F57" s="111">
        <v>93.789807744700269</v>
      </c>
      <c r="G57" s="111">
        <f t="shared" si="1"/>
        <v>95.478245846834142</v>
      </c>
      <c r="H57" s="111">
        <f t="shared" si="1"/>
        <v>103.74873874983228</v>
      </c>
      <c r="I57" s="111">
        <f t="shared" si="1"/>
        <v>95.524193029628577</v>
      </c>
      <c r="R57" s="12">
        <v>2175952</v>
      </c>
      <c r="S57" s="12">
        <v>2172944</v>
      </c>
      <c r="T57" s="12">
        <v>2176412</v>
      </c>
    </row>
    <row r="58" spans="2:20" ht="15" thickBot="1" x14ac:dyDescent="0.25">
      <c r="B58" s="58" t="s">
        <v>9</v>
      </c>
      <c r="C58" s="111">
        <v>44.310846576687702</v>
      </c>
      <c r="D58" s="111">
        <v>42.600003079518295</v>
      </c>
      <c r="E58" s="111">
        <v>31.650604697634076</v>
      </c>
      <c r="F58" s="111">
        <v>43.113256128669121</v>
      </c>
      <c r="G58" s="111">
        <f t="shared" si="1"/>
        <v>50.579096479626536</v>
      </c>
      <c r="H58" s="111">
        <f t="shared" si="1"/>
        <v>37.9343223597199</v>
      </c>
      <c r="I58" s="111">
        <f t="shared" si="1"/>
        <v>43.231457464005111</v>
      </c>
      <c r="R58" s="12">
        <v>582905</v>
      </c>
      <c r="S58" s="12">
        <v>584507</v>
      </c>
      <c r="T58" s="12">
        <v>585222</v>
      </c>
    </row>
    <row r="59" spans="2:20" ht="15" thickBot="1" x14ac:dyDescent="0.25">
      <c r="B59" s="58" t="s">
        <v>55</v>
      </c>
      <c r="C59" s="111">
        <v>52.409867825586332</v>
      </c>
      <c r="D59" s="111">
        <v>47.206646360115798</v>
      </c>
      <c r="E59" s="111">
        <v>42.800692699838322</v>
      </c>
      <c r="F59" s="111">
        <v>38.940238064166628</v>
      </c>
      <c r="G59" s="111">
        <f t="shared" si="1"/>
        <v>47.129528991622166</v>
      </c>
      <c r="H59" s="111">
        <f t="shared" si="1"/>
        <v>45.230846086856729</v>
      </c>
      <c r="I59" s="111">
        <f t="shared" si="1"/>
        <v>48.142159874163738</v>
      </c>
      <c r="R59" s="12">
        <v>2394918</v>
      </c>
      <c r="S59" s="12">
        <v>2383139</v>
      </c>
      <c r="T59" s="12">
        <v>2370064</v>
      </c>
    </row>
    <row r="60" spans="2:20" ht="15" thickBot="1" x14ac:dyDescent="0.25">
      <c r="B60" s="58" t="s">
        <v>49</v>
      </c>
      <c r="C60" s="111">
        <v>51.913530793408547</v>
      </c>
      <c r="D60" s="111">
        <v>44.692475758235176</v>
      </c>
      <c r="E60" s="111">
        <v>31.031020286285557</v>
      </c>
      <c r="F60" s="111">
        <v>34.543965979072603</v>
      </c>
      <c r="G60" s="111">
        <f t="shared" si="1"/>
        <v>39.567428599551796</v>
      </c>
      <c r="H60" s="111">
        <f t="shared" si="1"/>
        <v>38.44667631163346</v>
      </c>
      <c r="I60" s="111">
        <f t="shared" si="1"/>
        <v>42.344945139175508</v>
      </c>
      <c r="R60" s="12">
        <v>2045221</v>
      </c>
      <c r="S60" s="12">
        <v>2049562</v>
      </c>
      <c r="T60" s="12">
        <v>2052193</v>
      </c>
    </row>
    <row r="61" spans="2:20" ht="15" thickBot="1" x14ac:dyDescent="0.25">
      <c r="B61" s="58" t="s">
        <v>26</v>
      </c>
      <c r="C61" s="111">
        <v>80.609406079479484</v>
      </c>
      <c r="D61" s="111">
        <v>67.48364948072755</v>
      </c>
      <c r="E61" s="111">
        <v>64.018655834933369</v>
      </c>
      <c r="F61" s="111">
        <v>68.642941035082487</v>
      </c>
      <c r="G61" s="111">
        <f t="shared" si="1"/>
        <v>80.775485777116188</v>
      </c>
      <c r="H61" s="111">
        <f t="shared" si="1"/>
        <v>71.730481484593568</v>
      </c>
      <c r="I61" s="111">
        <f t="shared" si="1"/>
        <v>74.133060749794879</v>
      </c>
      <c r="R61" s="12">
        <v>7780479</v>
      </c>
      <c r="S61" s="12">
        <v>7763362</v>
      </c>
      <c r="T61" s="12">
        <v>7783302</v>
      </c>
    </row>
    <row r="62" spans="2:20" ht="15" thickBot="1" x14ac:dyDescent="0.25">
      <c r="B62" s="58" t="s">
        <v>235</v>
      </c>
      <c r="C62" s="111">
        <v>81.136576344892134</v>
      </c>
      <c r="D62" s="111">
        <v>60.872202379610833</v>
      </c>
      <c r="E62" s="111">
        <v>60.081397541941328</v>
      </c>
      <c r="F62" s="111">
        <v>61.129213951853423</v>
      </c>
      <c r="G62" s="111">
        <f t="shared" si="1"/>
        <v>64.999109184163942</v>
      </c>
      <c r="H62" s="111">
        <f t="shared" si="1"/>
        <v>62.288357577208785</v>
      </c>
      <c r="I62" s="111">
        <f t="shared" si="1"/>
        <v>69.124165977356583</v>
      </c>
      <c r="R62" s="12">
        <v>5057353</v>
      </c>
      <c r="S62" s="12">
        <v>5058138</v>
      </c>
      <c r="T62" s="12">
        <v>5090839</v>
      </c>
    </row>
    <row r="63" spans="2:20" ht="15" thickBot="1" x14ac:dyDescent="0.25">
      <c r="B63" s="58" t="s">
        <v>21</v>
      </c>
      <c r="C63" s="111">
        <v>42.284056362381911</v>
      </c>
      <c r="D63" s="111">
        <v>31.335506054265171</v>
      </c>
      <c r="E63" s="111">
        <v>30.957969836743899</v>
      </c>
      <c r="F63" s="111">
        <v>35.488404446999105</v>
      </c>
      <c r="G63" s="111">
        <f t="shared" si="1"/>
        <v>33.863096339086269</v>
      </c>
      <c r="H63" s="111">
        <f t="shared" si="1"/>
        <v>40.787482985454048</v>
      </c>
      <c r="I63" s="111">
        <f t="shared" si="1"/>
        <v>37.562426191255355</v>
      </c>
      <c r="R63" s="12">
        <v>1063987</v>
      </c>
      <c r="S63" s="12">
        <v>1059501</v>
      </c>
      <c r="T63" s="12">
        <v>1054245</v>
      </c>
    </row>
    <row r="64" spans="2:20" ht="15" thickBot="1" x14ac:dyDescent="0.25">
      <c r="B64" s="58" t="s">
        <v>10</v>
      </c>
      <c r="C64" s="111">
        <v>51.156587755435154</v>
      </c>
      <c r="D64" s="111">
        <v>42.846888221557364</v>
      </c>
      <c r="E64" s="111">
        <v>44.47915062999764</v>
      </c>
      <c r="F64" s="111">
        <v>41.474303923550764</v>
      </c>
      <c r="G64" s="111">
        <f t="shared" si="1"/>
        <v>44.735292017706698</v>
      </c>
      <c r="H64" s="111">
        <f t="shared" si="1"/>
        <v>48.788614403350941</v>
      </c>
      <c r="I64" s="111">
        <f t="shared" si="1"/>
        <v>49.234851730210856</v>
      </c>
      <c r="R64" s="12">
        <v>2701819</v>
      </c>
      <c r="S64" s="12">
        <v>2695645</v>
      </c>
      <c r="T64" s="12">
        <v>2689152</v>
      </c>
    </row>
    <row r="65" spans="2:20" ht="15" thickBot="1" x14ac:dyDescent="0.25">
      <c r="B65" s="58" t="s">
        <v>167</v>
      </c>
      <c r="C65" s="111">
        <v>108.91314809655277</v>
      </c>
      <c r="D65" s="111">
        <v>86.324741888577393</v>
      </c>
      <c r="E65" s="111">
        <v>79.200136389537292</v>
      </c>
      <c r="F65" s="111">
        <v>87.657828156589048</v>
      </c>
      <c r="G65" s="111">
        <f t="shared" si="1"/>
        <v>84.721436391608165</v>
      </c>
      <c r="H65" s="111">
        <f t="shared" si="1"/>
        <v>75.617662862653418</v>
      </c>
      <c r="I65" s="111">
        <f t="shared" si="1"/>
        <v>85.418305049362019</v>
      </c>
      <c r="R65" s="12">
        <v>6779888</v>
      </c>
      <c r="S65" s="12">
        <v>6751251</v>
      </c>
      <c r="T65" s="12">
        <v>6744456</v>
      </c>
    </row>
    <row r="66" spans="2:20" ht="15" thickBot="1" x14ac:dyDescent="0.25">
      <c r="B66" s="58" t="s">
        <v>168</v>
      </c>
      <c r="C66" s="111">
        <v>49.852287080684313</v>
      </c>
      <c r="D66" s="111">
        <v>58.940286574917387</v>
      </c>
      <c r="E66" s="111">
        <v>47.34979446633028</v>
      </c>
      <c r="F66" s="111">
        <v>51.82793914464802</v>
      </c>
      <c r="G66" s="111">
        <f t="shared" si="1"/>
        <v>71.044292328979481</v>
      </c>
      <c r="H66" s="111">
        <f t="shared" si="1"/>
        <v>60.204813903785912</v>
      </c>
      <c r="I66" s="111">
        <f t="shared" si="1"/>
        <v>57.462295266086336</v>
      </c>
      <c r="R66" s="12">
        <v>1511251</v>
      </c>
      <c r="S66" s="12">
        <v>1518486</v>
      </c>
      <c r="T66" s="12">
        <v>1531439</v>
      </c>
    </row>
    <row r="67" spans="2:20" ht="15" thickBot="1" x14ac:dyDescent="0.25">
      <c r="B67" s="58" t="s">
        <v>169</v>
      </c>
      <c r="C67" s="111">
        <v>40.965206783596386</v>
      </c>
      <c r="D67" s="111">
        <v>42.174511780898122</v>
      </c>
      <c r="E67" s="111">
        <v>39.907064910957359</v>
      </c>
      <c r="F67" s="111">
        <v>33.255887425797802</v>
      </c>
      <c r="G67" s="111">
        <f t="shared" si="1"/>
        <v>46.714043748455424</v>
      </c>
      <c r="H67" s="111">
        <f t="shared" si="1"/>
        <v>38.878139635811287</v>
      </c>
      <c r="I67" s="111">
        <f t="shared" si="1"/>
        <v>32.398449696509402</v>
      </c>
      <c r="R67" s="12">
        <v>661197</v>
      </c>
      <c r="S67" s="12">
        <v>661537</v>
      </c>
      <c r="T67" s="12">
        <v>663612</v>
      </c>
    </row>
    <row r="68" spans="2:20" ht="15" thickBot="1" x14ac:dyDescent="0.25">
      <c r="B68" s="58" t="s">
        <v>51</v>
      </c>
      <c r="C68" s="111">
        <v>80.307390312435501</v>
      </c>
      <c r="D68" s="111">
        <v>55.510563944872452</v>
      </c>
      <c r="E68" s="111">
        <v>49.638819996269184</v>
      </c>
      <c r="F68" s="111">
        <v>53.25220088771735</v>
      </c>
      <c r="G68" s="111">
        <f t="shared" si="1"/>
        <v>61.525887311576973</v>
      </c>
      <c r="H68" s="111">
        <f t="shared" si="1"/>
        <v>56.814037326007004</v>
      </c>
      <c r="I68" s="111">
        <f t="shared" si="1"/>
        <v>54.140968584193281</v>
      </c>
      <c r="R68" s="12">
        <v>2220504</v>
      </c>
      <c r="S68" s="12">
        <v>2213993</v>
      </c>
      <c r="T68" s="12">
        <v>2207201</v>
      </c>
    </row>
    <row r="69" spans="2:20" ht="15" thickBot="1" x14ac:dyDescent="0.25">
      <c r="B69" s="58" t="s">
        <v>11</v>
      </c>
      <c r="C69" s="111">
        <v>32.833431312461698</v>
      </c>
      <c r="D69" s="111">
        <v>35.022326733292473</v>
      </c>
      <c r="E69" s="111">
        <v>34.084228695793563</v>
      </c>
      <c r="F69" s="111">
        <v>33.458830004127627</v>
      </c>
      <c r="G69" s="111">
        <f t="shared" si="1"/>
        <v>44.133527395652372</v>
      </c>
      <c r="H69" s="111">
        <f t="shared" si="1"/>
        <v>35.056418924206149</v>
      </c>
      <c r="I69" s="111">
        <f t="shared" si="1"/>
        <v>33.178396481837957</v>
      </c>
      <c r="R69" s="12">
        <v>319914</v>
      </c>
      <c r="S69" s="12">
        <v>319796</v>
      </c>
      <c r="T69" s="12">
        <v>319485</v>
      </c>
    </row>
    <row r="70" spans="2:20" ht="15" thickBot="1" x14ac:dyDescent="0.25">
      <c r="B70" s="60" t="s">
        <v>22</v>
      </c>
      <c r="C70" s="112">
        <v>72.725381837799787</v>
      </c>
      <c r="D70" s="112">
        <v>59.468051850130884</v>
      </c>
      <c r="E70" s="112">
        <v>55.785460186889523</v>
      </c>
      <c r="F70" s="112">
        <v>59.552466558743873</v>
      </c>
      <c r="G70" s="112">
        <f t="shared" si="1"/>
        <v>63.509267101666289</v>
      </c>
      <c r="H70" s="112">
        <f t="shared" si="1"/>
        <v>60.614816337190824</v>
      </c>
      <c r="I70" s="112">
        <f t="shared" si="1"/>
        <v>63.595700081523162</v>
      </c>
      <c r="R70" s="12">
        <v>47450795</v>
      </c>
      <c r="S70" s="12">
        <v>47385107</v>
      </c>
      <c r="T70" s="12">
        <v>47435597</v>
      </c>
    </row>
    <row r="71" spans="2:20" ht="13.5" thickBot="1" x14ac:dyDescent="0.25">
      <c r="C71" s="111"/>
      <c r="D71" s="111"/>
      <c r="E71" s="111"/>
      <c r="F71" s="111"/>
      <c r="G71" s="111"/>
    </row>
    <row r="72" spans="2:20" ht="13.5" thickBot="1" x14ac:dyDescent="0.25">
      <c r="C72" s="111"/>
      <c r="D72" s="111"/>
      <c r="E72" s="111"/>
      <c r="F72" s="111"/>
      <c r="G72" s="11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T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7" width="12.28515625" style="12" customWidth="1"/>
    <col min="18" max="18" width="0.140625" style="12" customWidth="1"/>
    <col min="19" max="20" width="12.28515625" style="12" hidden="1" customWidth="1"/>
    <col min="21" max="21" width="12" style="12" customWidth="1"/>
    <col min="22" max="63" width="12.28515625" style="12" customWidth="1"/>
    <col min="64" max="16384" width="11.42578125" style="12"/>
  </cols>
  <sheetData>
    <row r="2" spans="2:18" ht="40.5" customHeight="1" x14ac:dyDescent="0.2">
      <c r="B2" s="10"/>
    </row>
    <row r="3" spans="2:18" ht="27.95" customHeight="1" x14ac:dyDescent="0.2">
      <c r="B3" s="77"/>
      <c r="C3"/>
      <c r="D3"/>
      <c r="E3"/>
      <c r="F3"/>
      <c r="G3"/>
      <c r="H3"/>
      <c r="I3"/>
      <c r="J3"/>
      <c r="K3"/>
      <c r="L3"/>
      <c r="M3"/>
      <c r="N3"/>
      <c r="O3"/>
      <c r="P3"/>
      <c r="Q3"/>
      <c r="R3"/>
    </row>
    <row r="5" spans="2:18" ht="39" customHeight="1" x14ac:dyDescent="0.2">
      <c r="C5" s="38" t="s">
        <v>175</v>
      </c>
      <c r="D5" s="38" t="s">
        <v>236</v>
      </c>
      <c r="E5" s="38" t="s">
        <v>245</v>
      </c>
      <c r="F5" s="64" t="s">
        <v>247</v>
      </c>
      <c r="G5" s="38" t="s">
        <v>256</v>
      </c>
      <c r="H5" s="38" t="s">
        <v>265</v>
      </c>
      <c r="I5" s="38" t="s">
        <v>273</v>
      </c>
    </row>
    <row r="6" spans="2:18" ht="17.100000000000001" customHeight="1" thickBot="1" x14ac:dyDescent="0.25">
      <c r="B6" s="58" t="s">
        <v>52</v>
      </c>
      <c r="C6" s="40">
        <v>5753</v>
      </c>
      <c r="D6" s="40">
        <v>5747</v>
      </c>
      <c r="E6" s="40">
        <v>4373</v>
      </c>
      <c r="F6" s="40">
        <v>4942</v>
      </c>
      <c r="G6" s="40">
        <v>5280</v>
      </c>
      <c r="H6" s="40">
        <v>5149</v>
      </c>
      <c r="I6" s="40">
        <v>4998</v>
      </c>
    </row>
    <row r="7" spans="2:18" ht="17.100000000000001" customHeight="1" thickBot="1" x14ac:dyDescent="0.25">
      <c r="B7" s="58" t="s">
        <v>53</v>
      </c>
      <c r="C7" s="40">
        <v>704</v>
      </c>
      <c r="D7" s="40">
        <v>676</v>
      </c>
      <c r="E7" s="40">
        <v>651</v>
      </c>
      <c r="F7" s="40">
        <v>667</v>
      </c>
      <c r="G7" s="40">
        <v>633</v>
      </c>
      <c r="H7" s="40">
        <v>615</v>
      </c>
      <c r="I7" s="40">
        <v>579</v>
      </c>
    </row>
    <row r="8" spans="2:18" ht="17.100000000000001" customHeight="1" thickBot="1" x14ac:dyDescent="0.25">
      <c r="B8" s="58" t="s">
        <v>166</v>
      </c>
      <c r="C8" s="40">
        <v>1068</v>
      </c>
      <c r="D8" s="40">
        <v>1184</v>
      </c>
      <c r="E8" s="40">
        <v>686</v>
      </c>
      <c r="F8" s="40">
        <v>928</v>
      </c>
      <c r="G8" s="40">
        <v>881</v>
      </c>
      <c r="H8" s="40">
        <v>1012</v>
      </c>
      <c r="I8" s="40">
        <v>687</v>
      </c>
    </row>
    <row r="9" spans="2:18" ht="17.100000000000001" customHeight="1" thickBot="1" x14ac:dyDescent="0.25">
      <c r="B9" s="58" t="s">
        <v>47</v>
      </c>
      <c r="C9" s="40">
        <v>590</v>
      </c>
      <c r="D9" s="40">
        <v>570</v>
      </c>
      <c r="E9" s="40">
        <v>531</v>
      </c>
      <c r="F9" s="40">
        <v>647</v>
      </c>
      <c r="G9" s="40">
        <v>584</v>
      </c>
      <c r="H9" s="40">
        <v>568</v>
      </c>
      <c r="I9" s="40">
        <v>674</v>
      </c>
    </row>
    <row r="10" spans="2:18" ht="17.100000000000001" customHeight="1" thickBot="1" x14ac:dyDescent="0.25">
      <c r="B10" s="58" t="s">
        <v>8</v>
      </c>
      <c r="C10" s="40">
        <v>2411</v>
      </c>
      <c r="D10" s="40">
        <v>1795</v>
      </c>
      <c r="E10" s="40">
        <v>1510</v>
      </c>
      <c r="F10" s="40">
        <v>1883</v>
      </c>
      <c r="G10" s="40">
        <v>2394</v>
      </c>
      <c r="H10" s="40">
        <v>2181</v>
      </c>
      <c r="I10" s="40">
        <v>1878</v>
      </c>
    </row>
    <row r="11" spans="2:18" s="71" customFormat="1" ht="17.100000000000001" customHeight="1" thickBot="1" x14ac:dyDescent="0.25">
      <c r="B11" s="58" t="s">
        <v>9</v>
      </c>
      <c r="C11" s="40">
        <v>591</v>
      </c>
      <c r="D11" s="40">
        <v>488</v>
      </c>
      <c r="E11" s="40">
        <v>427</v>
      </c>
      <c r="F11" s="40">
        <v>456</v>
      </c>
      <c r="G11" s="40">
        <v>462</v>
      </c>
      <c r="H11" s="40">
        <v>484</v>
      </c>
      <c r="I11" s="40">
        <v>377</v>
      </c>
    </row>
    <row r="12" spans="2:18" s="71" customFormat="1" ht="17.100000000000001" customHeight="1" thickBot="1" x14ac:dyDescent="0.25">
      <c r="B12" s="58" t="s">
        <v>54</v>
      </c>
      <c r="C12" s="40">
        <v>1829</v>
      </c>
      <c r="D12" s="40">
        <v>1700</v>
      </c>
      <c r="E12" s="40">
        <v>1406</v>
      </c>
      <c r="F12" s="40">
        <v>1944</v>
      </c>
      <c r="G12" s="40">
        <v>1927</v>
      </c>
      <c r="H12" s="40">
        <v>1713</v>
      </c>
      <c r="I12" s="40">
        <v>1514</v>
      </c>
    </row>
    <row r="13" spans="2:18" s="71" customFormat="1" ht="17.100000000000001" customHeight="1" thickBot="1" x14ac:dyDescent="0.25">
      <c r="B13" s="58" t="s">
        <v>20</v>
      </c>
      <c r="C13" s="40">
        <v>1102</v>
      </c>
      <c r="D13" s="40">
        <v>1317</v>
      </c>
      <c r="E13" s="40">
        <v>1033</v>
      </c>
      <c r="F13" s="40">
        <v>1000</v>
      </c>
      <c r="G13" s="40">
        <v>1039</v>
      </c>
      <c r="H13" s="40">
        <v>992</v>
      </c>
      <c r="I13" s="40">
        <v>961</v>
      </c>
    </row>
    <row r="14" spans="2:18" s="71" customFormat="1" ht="17.100000000000001" customHeight="1" thickBot="1" x14ac:dyDescent="0.25">
      <c r="B14" s="58" t="s">
        <v>26</v>
      </c>
      <c r="C14" s="40">
        <v>4065</v>
      </c>
      <c r="D14" s="40">
        <v>3628</v>
      </c>
      <c r="E14" s="40">
        <v>3013</v>
      </c>
      <c r="F14" s="40">
        <v>3697</v>
      </c>
      <c r="G14" s="40">
        <v>3831</v>
      </c>
      <c r="H14" s="40">
        <v>3720</v>
      </c>
      <c r="I14" s="40">
        <v>3365</v>
      </c>
    </row>
    <row r="15" spans="2:18" s="71" customFormat="1" ht="17.100000000000001" customHeight="1" thickBot="1" x14ac:dyDescent="0.25">
      <c r="B15" s="58" t="s">
        <v>48</v>
      </c>
      <c r="C15" s="40">
        <v>2958</v>
      </c>
      <c r="D15" s="40">
        <v>2748</v>
      </c>
      <c r="E15" s="40">
        <v>2154</v>
      </c>
      <c r="F15" s="40">
        <v>2797</v>
      </c>
      <c r="G15" s="40">
        <v>2552</v>
      </c>
      <c r="H15" s="40">
        <v>2548</v>
      </c>
      <c r="I15" s="40">
        <v>2431</v>
      </c>
    </row>
    <row r="16" spans="2:18" ht="17.100000000000001" customHeight="1" thickBot="1" x14ac:dyDescent="0.25">
      <c r="B16" s="58" t="s">
        <v>21</v>
      </c>
      <c r="C16" s="40">
        <v>524</v>
      </c>
      <c r="D16" s="40">
        <v>508</v>
      </c>
      <c r="E16" s="40">
        <v>392</v>
      </c>
      <c r="F16" s="40">
        <v>528</v>
      </c>
      <c r="G16" s="40">
        <v>571</v>
      </c>
      <c r="H16" s="40">
        <v>602</v>
      </c>
      <c r="I16" s="40">
        <v>415</v>
      </c>
    </row>
    <row r="17" spans="2:18" ht="17.100000000000001" customHeight="1" thickBot="1" x14ac:dyDescent="0.25">
      <c r="B17" s="58" t="s">
        <v>10</v>
      </c>
      <c r="C17" s="40">
        <v>2179</v>
      </c>
      <c r="D17" s="40">
        <v>2298</v>
      </c>
      <c r="E17" s="40">
        <v>1818</v>
      </c>
      <c r="F17" s="40">
        <v>2085</v>
      </c>
      <c r="G17" s="40">
        <v>1952</v>
      </c>
      <c r="H17" s="40">
        <v>1965</v>
      </c>
      <c r="I17" s="40">
        <v>1820</v>
      </c>
    </row>
    <row r="18" spans="2:18" ht="17.100000000000001" customHeight="1" thickBot="1" x14ac:dyDescent="0.25">
      <c r="B18" s="58" t="s">
        <v>167</v>
      </c>
      <c r="C18" s="40">
        <v>6789</v>
      </c>
      <c r="D18" s="40">
        <v>5871</v>
      </c>
      <c r="E18" s="40">
        <v>4995</v>
      </c>
      <c r="F18" s="40">
        <v>5608</v>
      </c>
      <c r="G18" s="40">
        <v>5949</v>
      </c>
      <c r="H18" s="40">
        <v>5093</v>
      </c>
      <c r="I18" s="40">
        <v>3700</v>
      </c>
    </row>
    <row r="19" spans="2:18" ht="17.100000000000001" customHeight="1" thickBot="1" x14ac:dyDescent="0.25">
      <c r="B19" s="58" t="s">
        <v>168</v>
      </c>
      <c r="C19" s="40">
        <v>625</v>
      </c>
      <c r="D19" s="40">
        <v>727</v>
      </c>
      <c r="E19" s="40">
        <v>381</v>
      </c>
      <c r="F19" s="40">
        <v>485</v>
      </c>
      <c r="G19" s="40">
        <v>706</v>
      </c>
      <c r="H19" s="40">
        <v>576</v>
      </c>
      <c r="I19" s="40">
        <v>542</v>
      </c>
    </row>
    <row r="20" spans="2:18" ht="17.100000000000001" customHeight="1" thickBot="1" x14ac:dyDescent="0.25">
      <c r="B20" s="58" t="s">
        <v>169</v>
      </c>
      <c r="C20" s="40">
        <v>291</v>
      </c>
      <c r="D20" s="40">
        <v>294</v>
      </c>
      <c r="E20" s="40">
        <v>222</v>
      </c>
      <c r="F20" s="40">
        <v>259</v>
      </c>
      <c r="G20" s="40">
        <v>295</v>
      </c>
      <c r="H20" s="40">
        <v>262</v>
      </c>
      <c r="I20" s="40">
        <v>234</v>
      </c>
    </row>
    <row r="21" spans="2:18" ht="17.100000000000001" customHeight="1" thickBot="1" x14ac:dyDescent="0.25">
      <c r="B21" s="58" t="s">
        <v>51</v>
      </c>
      <c r="C21" s="40">
        <v>2640</v>
      </c>
      <c r="D21" s="40">
        <v>2358</v>
      </c>
      <c r="E21" s="40">
        <v>1706</v>
      </c>
      <c r="F21" s="40">
        <v>2272</v>
      </c>
      <c r="G21" s="40">
        <v>2676</v>
      </c>
      <c r="H21" s="40">
        <v>2710</v>
      </c>
      <c r="I21" s="40">
        <v>1672</v>
      </c>
    </row>
    <row r="22" spans="2:18" ht="17.100000000000001" customHeight="1" thickBot="1" x14ac:dyDescent="0.25">
      <c r="B22" s="58" t="s">
        <v>11</v>
      </c>
      <c r="C22" s="40">
        <v>237</v>
      </c>
      <c r="D22" s="40">
        <v>242</v>
      </c>
      <c r="E22" s="40">
        <v>149</v>
      </c>
      <c r="F22" s="40">
        <v>179</v>
      </c>
      <c r="G22" s="40">
        <v>258</v>
      </c>
      <c r="H22" s="40">
        <v>224</v>
      </c>
      <c r="I22" s="40">
        <v>203</v>
      </c>
    </row>
    <row r="23" spans="2:18" ht="17.100000000000001" customHeight="1" thickBot="1" x14ac:dyDescent="0.25">
      <c r="B23" s="60" t="s">
        <v>22</v>
      </c>
      <c r="C23" s="61">
        <v>34356</v>
      </c>
      <c r="D23" s="61">
        <v>32151</v>
      </c>
      <c r="E23" s="61">
        <v>25447</v>
      </c>
      <c r="F23" s="61">
        <v>30377</v>
      </c>
      <c r="G23" s="61">
        <f>SUM(G6:G22)</f>
        <v>31990</v>
      </c>
      <c r="H23" s="61">
        <f>SUM(H6:H22)</f>
        <v>30414</v>
      </c>
      <c r="I23" s="61">
        <f>SUM(I6:I22)</f>
        <v>26050</v>
      </c>
    </row>
    <row r="24" spans="2:18" ht="15.75" customHeight="1" x14ac:dyDescent="0.2">
      <c r="C24" s="18"/>
      <c r="G24" s="18"/>
    </row>
    <row r="25" spans="2:18" ht="39" customHeight="1" x14ac:dyDescent="0.2">
      <c r="B25" s="62"/>
      <c r="C25" s="62"/>
      <c r="D25" s="62"/>
      <c r="E25" s="62"/>
      <c r="F25"/>
      <c r="G25"/>
      <c r="H25"/>
      <c r="I25"/>
      <c r="J25"/>
      <c r="K25"/>
      <c r="L25"/>
      <c r="M25"/>
      <c r="N25"/>
      <c r="O25"/>
      <c r="P25"/>
      <c r="Q25"/>
      <c r="R25"/>
    </row>
    <row r="27" spans="2:18" ht="39" customHeight="1" x14ac:dyDescent="0.2">
      <c r="C27" s="39" t="s">
        <v>257</v>
      </c>
      <c r="D27" s="39" t="s">
        <v>266</v>
      </c>
      <c r="E27" s="39" t="s">
        <v>274</v>
      </c>
    </row>
    <row r="28" spans="2:18" ht="17.100000000000001" customHeight="1" thickBot="1" x14ac:dyDescent="0.25">
      <c r="B28" s="58" t="s">
        <v>52</v>
      </c>
      <c r="C28" s="36">
        <f t="shared" ref="C28:E45" si="0">+(G6-C6)/C6</f>
        <v>-8.2217973231357558E-2</v>
      </c>
      <c r="D28" s="36">
        <f t="shared" si="0"/>
        <v>-0.10405428919436227</v>
      </c>
      <c r="E28" s="36">
        <f t="shared" si="0"/>
        <v>0.14292247884747314</v>
      </c>
    </row>
    <row r="29" spans="2:18" ht="17.100000000000001" customHeight="1" thickBot="1" x14ac:dyDescent="0.25">
      <c r="B29" s="58" t="s">
        <v>53</v>
      </c>
      <c r="C29" s="36">
        <f t="shared" si="0"/>
        <v>-0.10085227272727272</v>
      </c>
      <c r="D29" s="36">
        <f t="shared" si="0"/>
        <v>-9.0236686390532547E-2</v>
      </c>
      <c r="E29" s="36">
        <f t="shared" si="0"/>
        <v>-0.11059907834101383</v>
      </c>
    </row>
    <row r="30" spans="2:18" ht="17.100000000000001" customHeight="1" thickBot="1" x14ac:dyDescent="0.25">
      <c r="B30" s="58" t="s">
        <v>166</v>
      </c>
      <c r="C30" s="36">
        <f t="shared" si="0"/>
        <v>-0.17509363295880151</v>
      </c>
      <c r="D30" s="36">
        <f t="shared" si="0"/>
        <v>-0.14527027027027026</v>
      </c>
      <c r="E30" s="36">
        <f t="shared" si="0"/>
        <v>1.4577259475218659E-3</v>
      </c>
    </row>
    <row r="31" spans="2:18" ht="17.100000000000001" customHeight="1" thickBot="1" x14ac:dyDescent="0.25">
      <c r="B31" s="58" t="s">
        <v>47</v>
      </c>
      <c r="C31" s="36">
        <f t="shared" si="0"/>
        <v>-1.0169491525423728E-2</v>
      </c>
      <c r="D31" s="36">
        <f t="shared" si="0"/>
        <v>-3.5087719298245615E-3</v>
      </c>
      <c r="E31" s="36">
        <f t="shared" si="0"/>
        <v>0.26930320150659132</v>
      </c>
    </row>
    <row r="32" spans="2:18" ht="17.100000000000001" customHeight="1" thickBot="1" x14ac:dyDescent="0.25">
      <c r="B32" s="58" t="s">
        <v>8</v>
      </c>
      <c r="C32" s="36">
        <f t="shared" si="0"/>
        <v>-7.0510161758606388E-3</v>
      </c>
      <c r="D32" s="36">
        <f t="shared" si="0"/>
        <v>0.21504178272980501</v>
      </c>
      <c r="E32" s="36">
        <f t="shared" si="0"/>
        <v>0.24370860927152319</v>
      </c>
    </row>
    <row r="33" spans="2:5" ht="17.100000000000001" customHeight="1" thickBot="1" x14ac:dyDescent="0.25">
      <c r="B33" s="58" t="s">
        <v>9</v>
      </c>
      <c r="C33" s="36">
        <f t="shared" si="0"/>
        <v>-0.21827411167512689</v>
      </c>
      <c r="D33" s="36">
        <f t="shared" si="0"/>
        <v>-8.1967213114754103E-3</v>
      </c>
      <c r="E33" s="36">
        <f t="shared" si="0"/>
        <v>-0.117096018735363</v>
      </c>
    </row>
    <row r="34" spans="2:5" ht="17.100000000000001" customHeight="1" thickBot="1" x14ac:dyDescent="0.25">
      <c r="B34" s="58" t="s">
        <v>54</v>
      </c>
      <c r="C34" s="36">
        <f t="shared" si="0"/>
        <v>5.358119190814653E-2</v>
      </c>
      <c r="D34" s="36">
        <f t="shared" si="0"/>
        <v>7.6470588235294122E-3</v>
      </c>
      <c r="E34" s="36">
        <f t="shared" si="0"/>
        <v>7.6813655761024183E-2</v>
      </c>
    </row>
    <row r="35" spans="2:5" ht="17.100000000000001" customHeight="1" thickBot="1" x14ac:dyDescent="0.25">
      <c r="B35" s="58" t="s">
        <v>49</v>
      </c>
      <c r="C35" s="36">
        <f t="shared" si="0"/>
        <v>-5.7168784029038112E-2</v>
      </c>
      <c r="D35" s="36">
        <f t="shared" si="0"/>
        <v>-0.24677296886864086</v>
      </c>
      <c r="E35" s="36">
        <f t="shared" si="0"/>
        <v>-6.9699903194578902E-2</v>
      </c>
    </row>
    <row r="36" spans="2:5" ht="17.100000000000001" customHeight="1" thickBot="1" x14ac:dyDescent="0.25">
      <c r="B36" s="58" t="s">
        <v>26</v>
      </c>
      <c r="C36" s="36">
        <f t="shared" si="0"/>
        <v>-5.7564575645756455E-2</v>
      </c>
      <c r="D36" s="36">
        <f t="shared" si="0"/>
        <v>2.5358324145534728E-2</v>
      </c>
      <c r="E36" s="36">
        <f t="shared" si="0"/>
        <v>0.11682708264188517</v>
      </c>
    </row>
    <row r="37" spans="2:5" ht="17.100000000000001" customHeight="1" thickBot="1" x14ac:dyDescent="0.25">
      <c r="B37" s="58" t="s">
        <v>48</v>
      </c>
      <c r="C37" s="36">
        <f t="shared" si="0"/>
        <v>-0.13725490196078433</v>
      </c>
      <c r="D37" s="36">
        <f t="shared" si="0"/>
        <v>-7.2780203784570591E-2</v>
      </c>
      <c r="E37" s="36">
        <f t="shared" si="0"/>
        <v>0.12859795728876508</v>
      </c>
    </row>
    <row r="38" spans="2:5" ht="17.100000000000001" customHeight="1" thickBot="1" x14ac:dyDescent="0.25">
      <c r="B38" s="58" t="s">
        <v>21</v>
      </c>
      <c r="C38" s="36">
        <f t="shared" si="0"/>
        <v>8.9694656488549615E-2</v>
      </c>
      <c r="D38" s="36">
        <f t="shared" si="0"/>
        <v>0.18503937007874016</v>
      </c>
      <c r="E38" s="36">
        <f t="shared" si="0"/>
        <v>5.8673469387755105E-2</v>
      </c>
    </row>
    <row r="39" spans="2:5" ht="17.100000000000001" customHeight="1" thickBot="1" x14ac:dyDescent="0.25">
      <c r="B39" s="58" t="s">
        <v>10</v>
      </c>
      <c r="C39" s="36">
        <f t="shared" si="0"/>
        <v>-0.104176227627352</v>
      </c>
      <c r="D39" s="36">
        <f t="shared" si="0"/>
        <v>-0.14490861618798956</v>
      </c>
      <c r="E39" s="36">
        <f t="shared" si="0"/>
        <v>1.1001100110011001E-3</v>
      </c>
    </row>
    <row r="40" spans="2:5" ht="17.100000000000001" customHeight="1" thickBot="1" x14ac:dyDescent="0.25">
      <c r="B40" s="58" t="s">
        <v>167</v>
      </c>
      <c r="C40" s="36">
        <f t="shared" si="0"/>
        <v>-0.1237295625276182</v>
      </c>
      <c r="D40" s="36">
        <f t="shared" si="0"/>
        <v>-0.13251575540793731</v>
      </c>
      <c r="E40" s="36">
        <f t="shared" si="0"/>
        <v>-0.25925925925925924</v>
      </c>
    </row>
    <row r="41" spans="2:5" ht="17.100000000000001" customHeight="1" thickBot="1" x14ac:dyDescent="0.25">
      <c r="B41" s="58" t="s">
        <v>168</v>
      </c>
      <c r="C41" s="36">
        <f t="shared" si="0"/>
        <v>0.12959999999999999</v>
      </c>
      <c r="D41" s="36">
        <f t="shared" si="0"/>
        <v>-0.2077028885832187</v>
      </c>
      <c r="E41" s="36">
        <f t="shared" si="0"/>
        <v>0.4225721784776903</v>
      </c>
    </row>
    <row r="42" spans="2:5" ht="17.100000000000001" customHeight="1" thickBot="1" x14ac:dyDescent="0.25">
      <c r="B42" s="58" t="s">
        <v>169</v>
      </c>
      <c r="C42" s="36">
        <f t="shared" si="0"/>
        <v>1.3745704467353952E-2</v>
      </c>
      <c r="D42" s="36">
        <f t="shared" si="0"/>
        <v>-0.10884353741496598</v>
      </c>
      <c r="E42" s="36">
        <f t="shared" si="0"/>
        <v>5.4054054054054057E-2</v>
      </c>
    </row>
    <row r="43" spans="2:5" ht="17.100000000000001" customHeight="1" thickBot="1" x14ac:dyDescent="0.25">
      <c r="B43" s="58" t="s">
        <v>51</v>
      </c>
      <c r="C43" s="36">
        <f t="shared" si="0"/>
        <v>1.3636363636363636E-2</v>
      </c>
      <c r="D43" s="36">
        <f t="shared" si="0"/>
        <v>0.14927905004240882</v>
      </c>
      <c r="E43" s="36">
        <f t="shared" si="0"/>
        <v>-1.992966002344666E-2</v>
      </c>
    </row>
    <row r="44" spans="2:5" ht="17.100000000000001" customHeight="1" thickBot="1" x14ac:dyDescent="0.25">
      <c r="B44" s="58" t="s">
        <v>11</v>
      </c>
      <c r="C44" s="36">
        <f t="shared" si="0"/>
        <v>8.8607594936708861E-2</v>
      </c>
      <c r="D44" s="36">
        <f t="shared" si="0"/>
        <v>-7.43801652892562E-2</v>
      </c>
      <c r="E44" s="36">
        <f t="shared" si="0"/>
        <v>0.36241610738255031</v>
      </c>
    </row>
    <row r="45" spans="2:5" ht="17.100000000000001" customHeight="1" thickBot="1" x14ac:dyDescent="0.25">
      <c r="B45" s="60" t="s">
        <v>22</v>
      </c>
      <c r="C45" s="69">
        <f t="shared" si="0"/>
        <v>-6.8867155664221677E-2</v>
      </c>
      <c r="D45" s="69">
        <f t="shared" si="0"/>
        <v>-5.4026313333955397E-2</v>
      </c>
      <c r="E45" s="69">
        <f t="shared" si="0"/>
        <v>2.3696309977600503E-2</v>
      </c>
    </row>
    <row r="51" spans="2:20" ht="39" customHeight="1" x14ac:dyDescent="0.2">
      <c r="C51" s="38" t="s">
        <v>175</v>
      </c>
      <c r="D51" s="38" t="s">
        <v>236</v>
      </c>
      <c r="E51" s="38" t="s">
        <v>245</v>
      </c>
      <c r="F51" s="64" t="s">
        <v>247</v>
      </c>
      <c r="G51" s="38" t="s">
        <v>256</v>
      </c>
      <c r="H51" s="38" t="s">
        <v>265</v>
      </c>
      <c r="I51" s="38" t="s">
        <v>273</v>
      </c>
      <c r="T51" s="12">
        <v>2022</v>
      </c>
    </row>
    <row r="52" spans="2:20" ht="15" thickBot="1" x14ac:dyDescent="0.25">
      <c r="B52" s="58" t="s">
        <v>52</v>
      </c>
      <c r="C52" s="111">
        <v>66.568813326722349</v>
      </c>
      <c r="D52" s="111">
        <v>66.499386439887601</v>
      </c>
      <c r="E52" s="111">
        <v>50.600629354729158</v>
      </c>
      <c r="F52" s="111">
        <v>57.184612456224905</v>
      </c>
      <c r="G52" s="111">
        <f>+G6/$T52*100000</f>
        <v>60.956743801576565</v>
      </c>
      <c r="H52" s="111">
        <f>+H6/$T52*100000</f>
        <v>59.444370044378353</v>
      </c>
      <c r="I52" s="111">
        <f>+I6/$T52*100000</f>
        <v>57.701099530355989</v>
      </c>
      <c r="R52" s="12">
        <v>8635689</v>
      </c>
      <c r="S52" s="12">
        <v>8642185</v>
      </c>
      <c r="T52" s="12">
        <v>8661880</v>
      </c>
    </row>
    <row r="53" spans="2:20" ht="15" thickBot="1" x14ac:dyDescent="0.25">
      <c r="B53" s="58" t="s">
        <v>53</v>
      </c>
      <c r="C53" s="111">
        <v>53.081557853243062</v>
      </c>
      <c r="D53" s="111">
        <v>50.970359529534541</v>
      </c>
      <c r="E53" s="111">
        <v>49.085361026223339</v>
      </c>
      <c r="F53" s="111">
        <v>50.291760068342505</v>
      </c>
      <c r="G53" s="111">
        <f t="shared" ref="G53:I69" si="1">+G7/$T53*100000</f>
        <v>47.761257094395255</v>
      </c>
      <c r="H53" s="111">
        <f t="shared" si="1"/>
        <v>46.403117082232356</v>
      </c>
      <c r="I53" s="111">
        <f t="shared" si="1"/>
        <v>43.686837057906565</v>
      </c>
      <c r="R53" s="12">
        <v>1329391</v>
      </c>
      <c r="S53" s="12">
        <v>1326261</v>
      </c>
      <c r="T53" s="12">
        <v>1325342</v>
      </c>
    </row>
    <row r="54" spans="2:20" ht="15" thickBot="1" x14ac:dyDescent="0.25">
      <c r="B54" s="58" t="s">
        <v>166</v>
      </c>
      <c r="C54" s="111">
        <v>105.55529199677405</v>
      </c>
      <c r="D54" s="111">
        <v>117.02009899267833</v>
      </c>
      <c r="E54" s="111">
        <v>67.800496544744377</v>
      </c>
      <c r="F54" s="111">
        <v>91.718455967234377</v>
      </c>
      <c r="G54" s="111">
        <f t="shared" si="1"/>
        <v>87.705413345359233</v>
      </c>
      <c r="H54" s="111">
        <f t="shared" si="1"/>
        <v>100.74674041487349</v>
      </c>
      <c r="I54" s="111">
        <f t="shared" si="1"/>
        <v>68.392303028673993</v>
      </c>
      <c r="R54" s="12">
        <v>1018784</v>
      </c>
      <c r="S54" s="12">
        <v>1011792</v>
      </c>
      <c r="T54" s="12">
        <v>1004499</v>
      </c>
    </row>
    <row r="55" spans="2:20" ht="15" thickBot="1" x14ac:dyDescent="0.25">
      <c r="B55" s="58" t="s">
        <v>47</v>
      </c>
      <c r="C55" s="111">
        <v>50.298037183037117</v>
      </c>
      <c r="D55" s="111">
        <v>48.593018973442639</v>
      </c>
      <c r="E55" s="111">
        <v>45.268233464733406</v>
      </c>
      <c r="F55" s="111">
        <v>55.157339080381377</v>
      </c>
      <c r="G55" s="111">
        <f t="shared" si="1"/>
        <v>49.649140406748884</v>
      </c>
      <c r="H55" s="111">
        <f t="shared" si="1"/>
        <v>48.288889984646175</v>
      </c>
      <c r="I55" s="111">
        <f t="shared" si="1"/>
        <v>57.300549031076621</v>
      </c>
      <c r="R55" s="12">
        <v>1171543</v>
      </c>
      <c r="S55" s="12">
        <v>1173008</v>
      </c>
      <c r="T55" s="12">
        <v>1176254</v>
      </c>
    </row>
    <row r="56" spans="2:20" ht="15" thickBot="1" x14ac:dyDescent="0.25">
      <c r="B56" s="58" t="s">
        <v>8</v>
      </c>
      <c r="C56" s="111">
        <v>110.95545950562922</v>
      </c>
      <c r="D56" s="111">
        <v>82.606822817339051</v>
      </c>
      <c r="E56" s="111">
        <v>69.490976297594415</v>
      </c>
      <c r="F56" s="111">
        <v>86.656628058523367</v>
      </c>
      <c r="G56" s="111">
        <f t="shared" si="1"/>
        <v>109.99755560987535</v>
      </c>
      <c r="H56" s="111">
        <f t="shared" si="1"/>
        <v>100.21080567466085</v>
      </c>
      <c r="I56" s="111">
        <f t="shared" si="1"/>
        <v>86.288809287947316</v>
      </c>
      <c r="R56" s="12">
        <v>2175952</v>
      </c>
      <c r="S56" s="12">
        <v>2172944</v>
      </c>
      <c r="T56" s="12">
        <v>2176412</v>
      </c>
    </row>
    <row r="57" spans="2:20" ht="15" thickBot="1" x14ac:dyDescent="0.25">
      <c r="B57" s="58" t="s">
        <v>9</v>
      </c>
      <c r="C57" s="111">
        <v>101.1108506827121</v>
      </c>
      <c r="D57" s="111">
        <v>83.489162661867184</v>
      </c>
      <c r="E57" s="111">
        <v>73.05301732913378</v>
      </c>
      <c r="F57" s="111">
        <v>78.014463470925079</v>
      </c>
      <c r="G57" s="111">
        <f t="shared" si="1"/>
        <v>78.944400586444118</v>
      </c>
      <c r="H57" s="111">
        <f t="shared" si="1"/>
        <v>82.703657757227177</v>
      </c>
      <c r="I57" s="111">
        <f t="shared" si="1"/>
        <v>64.41999788114596</v>
      </c>
      <c r="R57" s="12">
        <v>582905</v>
      </c>
      <c r="S57" s="12">
        <v>584507</v>
      </c>
      <c r="T57" s="12">
        <v>585222</v>
      </c>
    </row>
    <row r="58" spans="2:20" ht="15" thickBot="1" x14ac:dyDescent="0.25">
      <c r="B58" s="58" t="s">
        <v>55</v>
      </c>
      <c r="C58" s="111">
        <v>76.747516615690486</v>
      </c>
      <c r="D58" s="111">
        <v>71.334487833063861</v>
      </c>
      <c r="E58" s="111">
        <v>58.997817584286949</v>
      </c>
      <c r="F58" s="111">
        <v>81.573084910280102</v>
      </c>
      <c r="G58" s="111">
        <f t="shared" si="1"/>
        <v>81.305821277400113</v>
      </c>
      <c r="H58" s="111">
        <f t="shared" si="1"/>
        <v>72.276529241404447</v>
      </c>
      <c r="I58" s="111">
        <f t="shared" si="1"/>
        <v>63.880131506997273</v>
      </c>
      <c r="R58" s="12">
        <v>2394918</v>
      </c>
      <c r="S58" s="12">
        <v>2383139</v>
      </c>
      <c r="T58" s="12">
        <v>2370064</v>
      </c>
    </row>
    <row r="59" spans="2:20" ht="15" thickBot="1" x14ac:dyDescent="0.25">
      <c r="B59" s="58" t="s">
        <v>49</v>
      </c>
      <c r="C59" s="111">
        <v>53.767585464601709</v>
      </c>
      <c r="D59" s="111">
        <v>64.257631630563026</v>
      </c>
      <c r="E59" s="111">
        <v>50.401012509014123</v>
      </c>
      <c r="F59" s="111">
        <v>48.790912399820058</v>
      </c>
      <c r="G59" s="111">
        <f t="shared" si="1"/>
        <v>50.628766397702357</v>
      </c>
      <c r="H59" s="111">
        <f t="shared" si="1"/>
        <v>48.338533461521408</v>
      </c>
      <c r="I59" s="111">
        <f t="shared" si="1"/>
        <v>46.827954290848858</v>
      </c>
      <c r="R59" s="12">
        <v>2045221</v>
      </c>
      <c r="S59" s="12">
        <v>2049562</v>
      </c>
      <c r="T59" s="12">
        <v>2052193</v>
      </c>
    </row>
    <row r="60" spans="2:20" ht="15" thickBot="1" x14ac:dyDescent="0.25">
      <c r="B60" s="58" t="s">
        <v>26</v>
      </c>
      <c r="C60" s="111">
        <v>52.361335205031018</v>
      </c>
      <c r="D60" s="111">
        <v>46.732330657774298</v>
      </c>
      <c r="E60" s="111">
        <v>38.810505036348943</v>
      </c>
      <c r="F60" s="111">
        <v>47.621120849446413</v>
      </c>
      <c r="G60" s="111">
        <f t="shared" si="1"/>
        <v>49.220754892974732</v>
      </c>
      <c r="H60" s="111">
        <f t="shared" si="1"/>
        <v>47.794624954807098</v>
      </c>
      <c r="I60" s="111">
        <f t="shared" si="1"/>
        <v>43.233578756162871</v>
      </c>
      <c r="R60" s="12">
        <v>7780479</v>
      </c>
      <c r="S60" s="12">
        <v>7763362</v>
      </c>
      <c r="T60" s="12">
        <v>7783302</v>
      </c>
    </row>
    <row r="61" spans="2:20" ht="15" thickBot="1" x14ac:dyDescent="0.25">
      <c r="B61" s="58" t="s">
        <v>235</v>
      </c>
      <c r="C61" s="111">
        <v>58.480017745660554</v>
      </c>
      <c r="D61" s="111">
        <v>54.328292347895612</v>
      </c>
      <c r="E61" s="111">
        <v>42.584840508503326</v>
      </c>
      <c r="F61" s="111">
        <v>55.297028274040763</v>
      </c>
      <c r="G61" s="111">
        <f t="shared" si="1"/>
        <v>50.129261601083833</v>
      </c>
      <c r="H61" s="111">
        <f t="shared" si="1"/>
        <v>50.050689090737301</v>
      </c>
      <c r="I61" s="111">
        <f t="shared" si="1"/>
        <v>47.752443163101411</v>
      </c>
      <c r="R61" s="12">
        <v>5057353</v>
      </c>
      <c r="S61" s="12">
        <v>5058138</v>
      </c>
      <c r="T61" s="12">
        <v>5090839</v>
      </c>
    </row>
    <row r="62" spans="2:20" ht="15" thickBot="1" x14ac:dyDescent="0.25">
      <c r="B62" s="58" t="s">
        <v>21</v>
      </c>
      <c r="C62" s="111">
        <v>49.457244495285991</v>
      </c>
      <c r="D62" s="111">
        <v>47.94709962520092</v>
      </c>
      <c r="E62" s="111">
        <v>36.998549317084176</v>
      </c>
      <c r="F62" s="111">
        <v>49.834780712807259</v>
      </c>
      <c r="G62" s="111">
        <f t="shared" si="1"/>
        <v>54.161983220219206</v>
      </c>
      <c r="H62" s="111">
        <f t="shared" si="1"/>
        <v>57.102476179635666</v>
      </c>
      <c r="I62" s="111">
        <f t="shared" si="1"/>
        <v>39.364663811542862</v>
      </c>
      <c r="R62" s="12">
        <v>1063987</v>
      </c>
      <c r="S62" s="12">
        <v>1059501</v>
      </c>
      <c r="T62" s="12">
        <v>1054245</v>
      </c>
    </row>
    <row r="63" spans="2:20" ht="15" thickBot="1" x14ac:dyDescent="0.25">
      <c r="B63" s="58" t="s">
        <v>10</v>
      </c>
      <c r="C63" s="111">
        <v>80.834086090712987</v>
      </c>
      <c r="D63" s="111">
        <v>85.248613968085564</v>
      </c>
      <c r="E63" s="111">
        <v>67.442114966918865</v>
      </c>
      <c r="F63" s="111">
        <v>77.346980036317831</v>
      </c>
      <c r="G63" s="111">
        <f t="shared" si="1"/>
        <v>72.587938502546535</v>
      </c>
      <c r="H63" s="111">
        <f t="shared" si="1"/>
        <v>73.071362273311436</v>
      </c>
      <c r="I63" s="111">
        <f t="shared" si="1"/>
        <v>67.679327907087441</v>
      </c>
      <c r="R63" s="12">
        <v>2701819</v>
      </c>
      <c r="S63" s="12">
        <v>2695645</v>
      </c>
      <c r="T63" s="12">
        <v>2689152</v>
      </c>
    </row>
    <row r="64" spans="2:20" ht="15" thickBot="1" x14ac:dyDescent="0.25">
      <c r="B64" s="58" t="s">
        <v>167</v>
      </c>
      <c r="C64" s="111">
        <v>100.55914081701302</v>
      </c>
      <c r="D64" s="111">
        <v>86.961660883294073</v>
      </c>
      <c r="E64" s="111">
        <v>73.986287874647232</v>
      </c>
      <c r="F64" s="111">
        <v>83.066086566771105</v>
      </c>
      <c r="G64" s="111">
        <f t="shared" si="1"/>
        <v>88.205779680377489</v>
      </c>
      <c r="H64" s="111">
        <f t="shared" si="1"/>
        <v>75.513873913626242</v>
      </c>
      <c r="I64" s="111">
        <f t="shared" si="1"/>
        <v>54.859873057219147</v>
      </c>
      <c r="R64" s="12">
        <v>6779888</v>
      </c>
      <c r="S64" s="12">
        <v>6751251</v>
      </c>
      <c r="T64" s="12">
        <v>6744456</v>
      </c>
    </row>
    <row r="65" spans="2:20" ht="15" thickBot="1" x14ac:dyDescent="0.25">
      <c r="B65" s="58" t="s">
        <v>168</v>
      </c>
      <c r="C65" s="111">
        <v>41.159417999243985</v>
      </c>
      <c r="D65" s="111">
        <v>47.876635016720606</v>
      </c>
      <c r="E65" s="111">
        <v>25.090781212339134</v>
      </c>
      <c r="F65" s="111">
        <v>31.939708367413328</v>
      </c>
      <c r="G65" s="111">
        <f t="shared" si="1"/>
        <v>46.100432338473816</v>
      </c>
      <c r="H65" s="111">
        <f t="shared" si="1"/>
        <v>37.611684174165603</v>
      </c>
      <c r="I65" s="111">
        <f t="shared" si="1"/>
        <v>35.391550038885001</v>
      </c>
      <c r="R65" s="12">
        <v>1511251</v>
      </c>
      <c r="S65" s="12">
        <v>1518486</v>
      </c>
      <c r="T65" s="12">
        <v>1531439</v>
      </c>
    </row>
    <row r="66" spans="2:20" ht="15" thickBot="1" x14ac:dyDescent="0.25">
      <c r="B66" s="58" t="s">
        <v>169</v>
      </c>
      <c r="C66" s="111">
        <v>43.988469276850729</v>
      </c>
      <c r="D66" s="111">
        <v>44.441958650838878</v>
      </c>
      <c r="E66" s="111">
        <v>33.558213675123234</v>
      </c>
      <c r="F66" s="111">
        <v>39.151249287643772</v>
      </c>
      <c r="G66" s="111">
        <f t="shared" si="1"/>
        <v>44.453686792885001</v>
      </c>
      <c r="H66" s="111">
        <f t="shared" si="1"/>
        <v>39.480901490630067</v>
      </c>
      <c r="I66" s="111">
        <f t="shared" si="1"/>
        <v>35.261568506898612</v>
      </c>
      <c r="R66" s="12">
        <v>661197</v>
      </c>
      <c r="S66" s="12">
        <v>661537</v>
      </c>
      <c r="T66" s="12">
        <v>663612</v>
      </c>
    </row>
    <row r="67" spans="2:20" ht="15" thickBot="1" x14ac:dyDescent="0.25">
      <c r="B67" s="58" t="s">
        <v>51</v>
      </c>
      <c r="C67" s="111">
        <v>119.24156941778949</v>
      </c>
      <c r="D67" s="111">
        <v>106.5044017754347</v>
      </c>
      <c r="E67" s="111">
        <v>77.055347510132151</v>
      </c>
      <c r="F67" s="111">
        <v>102.62001731712793</v>
      </c>
      <c r="G67" s="111">
        <f t="shared" si="1"/>
        <v>121.23952462870396</v>
      </c>
      <c r="H67" s="111">
        <f t="shared" si="1"/>
        <v>122.77993712398644</v>
      </c>
      <c r="I67" s="111">
        <f t="shared" si="1"/>
        <v>75.752049768009343</v>
      </c>
      <c r="R67" s="12">
        <v>2220504</v>
      </c>
      <c r="S67" s="12">
        <v>2213993</v>
      </c>
      <c r="T67" s="12">
        <v>2207201</v>
      </c>
    </row>
    <row r="68" spans="2:20" ht="15" thickBot="1" x14ac:dyDescent="0.25">
      <c r="B68" s="58" t="s">
        <v>11</v>
      </c>
      <c r="C68" s="111">
        <v>74.109744962413529</v>
      </c>
      <c r="D68" s="111">
        <v>75.673241691578383</v>
      </c>
      <c r="E68" s="111">
        <v>46.592202529112313</v>
      </c>
      <c r="F68" s="111">
        <v>55.973182904101364</v>
      </c>
      <c r="G68" s="111">
        <f t="shared" si="1"/>
        <v>80.754965021832007</v>
      </c>
      <c r="H68" s="111">
        <f t="shared" si="1"/>
        <v>70.112837848412298</v>
      </c>
      <c r="I68" s="111">
        <f t="shared" si="1"/>
        <v>63.539759300123634</v>
      </c>
      <c r="R68" s="12">
        <v>319914</v>
      </c>
      <c r="S68" s="12">
        <v>319796</v>
      </c>
      <c r="T68" s="12">
        <v>319485</v>
      </c>
    </row>
    <row r="69" spans="2:20" ht="15" thickBot="1" x14ac:dyDescent="0.25">
      <c r="B69" s="60" t="s">
        <v>22</v>
      </c>
      <c r="C69" s="112">
        <v>72.503793227690707</v>
      </c>
      <c r="D69" s="112">
        <v>67.85043241540005</v>
      </c>
      <c r="E69" s="112">
        <v>53.702527251864176</v>
      </c>
      <c r="F69" s="112">
        <v>64.106640088414281</v>
      </c>
      <c r="G69" s="112">
        <f t="shared" si="1"/>
        <v>67.438805502964371</v>
      </c>
      <c r="H69" s="112">
        <f t="shared" si="1"/>
        <v>64.116406082124357</v>
      </c>
      <c r="I69" s="112">
        <f t="shared" si="1"/>
        <v>54.91656403101662</v>
      </c>
      <c r="R69" s="12">
        <v>47450795</v>
      </c>
      <c r="S69" s="12">
        <v>47385107</v>
      </c>
      <c r="T69" s="12">
        <v>47435597</v>
      </c>
    </row>
    <row r="70" spans="2:20" ht="13.5" thickBot="1" x14ac:dyDescent="0.25">
      <c r="C70" s="111"/>
      <c r="D70" s="111"/>
      <c r="E70" s="111"/>
      <c r="F70" s="111"/>
      <c r="G70" s="111"/>
    </row>
    <row r="71" spans="2:20" ht="13.5" thickBot="1" x14ac:dyDescent="0.25">
      <c r="C71" s="111"/>
      <c r="D71" s="111"/>
      <c r="E71" s="111"/>
      <c r="F71" s="111"/>
      <c r="G71" s="111"/>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2018-11-27T13:00:57Z</cp:lastPrinted>
  <dcterms:created xsi:type="dcterms:W3CDTF">2008-12-05T10:12:17Z</dcterms:created>
  <dcterms:modified xsi:type="dcterms:W3CDTF">2022-12-01T09:09:50Z</dcterms:modified>
</cp:coreProperties>
</file>